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uario\Desktop\DELE PESO A SUS PESOS\Clientes\UCC\"/>
    </mc:Choice>
  </mc:AlternateContent>
  <xr:revisionPtr revIDLastSave="0" documentId="13_ncr:1_{F8024ACE-CCAA-4D9C-9861-0BE4AC5DB294}" xr6:coauthVersionLast="47" xr6:coauthVersionMax="47" xr10:uidLastSave="{00000000-0000-0000-0000-000000000000}"/>
  <bookViews>
    <workbookView xWindow="-120" yWindow="-120" windowWidth="20730" windowHeight="11160" tabRatio="737" xr2:uid="{00000000-000D-0000-FFFF-FFFF00000000}"/>
  </bookViews>
  <sheets>
    <sheet name="Ingresos" sheetId="1" r:id="rId1"/>
    <sheet name="Egresos" sheetId="2" r:id="rId2"/>
    <sheet name="Balance presupuesto" sheetId="3" r:id="rId3"/>
    <sheet name="Enero" sheetId="4" r:id="rId4"/>
    <sheet name="Febrero" sheetId="5" r:id="rId5"/>
    <sheet name="Marzo" sheetId="6" r:id="rId6"/>
    <sheet name="Abril" sheetId="7" r:id="rId7"/>
    <sheet name="Mayo" sheetId="8" r:id="rId8"/>
    <sheet name="Junio" sheetId="9" r:id="rId9"/>
    <sheet name="Julio" sheetId="10" r:id="rId10"/>
    <sheet name="Agosto" sheetId="11" r:id="rId11"/>
    <sheet name="Septiembre" sheetId="12" r:id="rId12"/>
    <sheet name="Octubre" sheetId="13" r:id="rId13"/>
    <sheet name="Noviembre" sheetId="14" r:id="rId14"/>
    <sheet name="Diciembre" sheetId="15" r:id="rId15"/>
    <sheet name="Depreciación de activos" sheetId="16" r:id="rId16"/>
  </sheets>
  <definedNames>
    <definedName name="_xlnm._FilterDatabase" localSheetId="6" hidden="1">Abril!$B$1:$I$137</definedName>
    <definedName name="_xlnm._FilterDatabase" localSheetId="10" hidden="1">Agosto!$B$1:$I$137</definedName>
    <definedName name="_xlnm._FilterDatabase" localSheetId="14" hidden="1">Diciembre!$B$1:$I$137</definedName>
    <definedName name="_xlnm._FilterDatabase" localSheetId="3" hidden="1">Enero!$B$1:$I$137</definedName>
    <definedName name="_xlnm._FilterDatabase" localSheetId="4" hidden="1">Febrero!$B$1:$I$137</definedName>
    <definedName name="_xlnm._FilterDatabase" localSheetId="9" hidden="1">Julio!$B$1:$I$137</definedName>
    <definedName name="_xlnm._FilterDatabase" localSheetId="8" hidden="1">Junio!$B$1:$I$137</definedName>
    <definedName name="_xlnm._FilterDatabase" localSheetId="5" hidden="1">Marzo!$B$1:$I$137</definedName>
    <definedName name="_xlnm._FilterDatabase" localSheetId="7" hidden="1">Mayo!$B$1:$I$137</definedName>
    <definedName name="_xlnm._FilterDatabase" localSheetId="13" hidden="1">Noviembre!$B$1:$I$137</definedName>
    <definedName name="_xlnm._FilterDatabase" localSheetId="12" hidden="1">Octubre!$B$1:$I$137</definedName>
    <definedName name="_xlnm._FilterDatabase" localSheetId="11" hidden="1">Septiembre!$B$1:$I$137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1" roundtripDataSignature="AMtx7miKpvgk2bOEBa5Iyz1fZUld4eWTdA=="/>
    </ext>
  </extLst>
</workbook>
</file>

<file path=xl/calcChain.xml><?xml version="1.0" encoding="utf-8"?>
<calcChain xmlns="http://schemas.openxmlformats.org/spreadsheetml/2006/main">
  <c r="K3" i="2" l="1"/>
  <c r="L3" i="2" s="1"/>
  <c r="M3" i="2" s="1"/>
  <c r="D3" i="2"/>
  <c r="E3" i="2" s="1"/>
  <c r="F3" i="2" s="1"/>
  <c r="G3" i="2" s="1"/>
  <c r="H3" i="2" s="1"/>
  <c r="I3" i="2" s="1"/>
  <c r="J3" i="2" s="1"/>
  <c r="C3" i="2"/>
  <c r="B3" i="2"/>
  <c r="B3" i="1"/>
  <c r="L3" i="1"/>
  <c r="M3" i="1" s="1"/>
  <c r="D3" i="1"/>
  <c r="E3" i="1"/>
  <c r="F3" i="1"/>
  <c r="G3" i="1"/>
  <c r="H3" i="1" s="1"/>
  <c r="I3" i="1" s="1"/>
  <c r="J3" i="1" s="1"/>
  <c r="K3" i="1" s="1"/>
  <c r="C3" i="1"/>
  <c r="K10" i="1" l="1"/>
  <c r="L10" i="1"/>
  <c r="M10" i="1"/>
  <c r="C10" i="1"/>
  <c r="D10" i="1"/>
  <c r="E10" i="1"/>
  <c r="F10" i="1"/>
  <c r="G10" i="1"/>
  <c r="H10" i="1"/>
  <c r="I10" i="1"/>
  <c r="J10" i="1"/>
  <c r="B10" i="1"/>
  <c r="F46" i="16"/>
  <c r="G46" i="16" s="1"/>
  <c r="F45" i="16"/>
  <c r="G45" i="16" s="1"/>
  <c r="F44" i="16"/>
  <c r="G44" i="16" s="1"/>
  <c r="F43" i="16"/>
  <c r="G43" i="16" s="1"/>
  <c r="F42" i="16"/>
  <c r="G42" i="16" s="1"/>
  <c r="G41" i="16"/>
  <c r="F41" i="16"/>
  <c r="F40" i="16"/>
  <c r="G40" i="16" s="1"/>
  <c r="F39" i="16"/>
  <c r="G39" i="16" s="1"/>
  <c r="F38" i="16"/>
  <c r="G38" i="16" s="1"/>
  <c r="F37" i="16"/>
  <c r="G37" i="16" s="1"/>
  <c r="F36" i="16"/>
  <c r="G36" i="16" s="1"/>
  <c r="F35" i="16"/>
  <c r="G35" i="16" s="1"/>
  <c r="F34" i="16"/>
  <c r="G34" i="16" s="1"/>
  <c r="F33" i="16"/>
  <c r="G33" i="16" s="1"/>
  <c r="F32" i="16"/>
  <c r="G32" i="16" s="1"/>
  <c r="F31" i="16"/>
  <c r="G31" i="16" s="1"/>
  <c r="F30" i="16"/>
  <c r="G30" i="16" s="1"/>
  <c r="F29" i="16"/>
  <c r="G29" i="16" s="1"/>
  <c r="F28" i="16"/>
  <c r="G28" i="16" s="1"/>
  <c r="F27" i="16"/>
  <c r="G27" i="16" s="1"/>
  <c r="F26" i="16"/>
  <c r="G26" i="16" s="1"/>
  <c r="G25" i="16"/>
  <c r="F25" i="16"/>
  <c r="F24" i="16"/>
  <c r="G24" i="16" s="1"/>
  <c r="F23" i="16"/>
  <c r="G23" i="16" s="1"/>
  <c r="F22" i="16"/>
  <c r="G22" i="16" s="1"/>
  <c r="F21" i="16"/>
  <c r="G21" i="16" s="1"/>
  <c r="F20" i="16"/>
  <c r="G20" i="16" s="1"/>
  <c r="G19" i="16"/>
  <c r="F19" i="16"/>
  <c r="F18" i="16"/>
  <c r="G18" i="16" s="1"/>
  <c r="F17" i="16"/>
  <c r="G17" i="16" s="1"/>
  <c r="F16" i="16"/>
  <c r="G16" i="16" s="1"/>
  <c r="F15" i="16"/>
  <c r="G15" i="16" s="1"/>
  <c r="F14" i="16"/>
  <c r="G14" i="16" s="1"/>
  <c r="F13" i="16"/>
  <c r="G13" i="16" s="1"/>
  <c r="F12" i="16"/>
  <c r="G12" i="16" s="1"/>
  <c r="F11" i="16"/>
  <c r="G11" i="16" s="1"/>
  <c r="F10" i="16"/>
  <c r="G10" i="16" s="1"/>
  <c r="G9" i="16"/>
  <c r="F9" i="16"/>
  <c r="F8" i="16"/>
  <c r="G8" i="16" s="1"/>
  <c r="F7" i="16"/>
  <c r="G7" i="16" s="1"/>
  <c r="F6" i="16"/>
  <c r="G6" i="16" s="1"/>
  <c r="F5" i="16"/>
  <c r="G5" i="16" s="1"/>
  <c r="I137" i="15"/>
  <c r="H137" i="15"/>
  <c r="I109" i="15"/>
  <c r="H109" i="15"/>
  <c r="I83" i="15"/>
  <c r="H83" i="15"/>
  <c r="I56" i="15"/>
  <c r="H56" i="15"/>
  <c r="I30" i="15"/>
  <c r="H30" i="15"/>
  <c r="H2" i="15" s="1"/>
  <c r="I137" i="14"/>
  <c r="H137" i="14"/>
  <c r="I109" i="14"/>
  <c r="H109" i="14"/>
  <c r="I83" i="14"/>
  <c r="H83" i="14"/>
  <c r="I56" i="14"/>
  <c r="H56" i="14"/>
  <c r="I30" i="14"/>
  <c r="H30" i="14"/>
  <c r="I137" i="13"/>
  <c r="H137" i="13"/>
  <c r="I109" i="13"/>
  <c r="H109" i="13"/>
  <c r="I83" i="13"/>
  <c r="H83" i="13"/>
  <c r="I56" i="13"/>
  <c r="H56" i="13"/>
  <c r="I30" i="13"/>
  <c r="H30" i="13"/>
  <c r="I137" i="12"/>
  <c r="H137" i="12"/>
  <c r="I109" i="12"/>
  <c r="H109" i="12"/>
  <c r="I83" i="12"/>
  <c r="H83" i="12"/>
  <c r="I56" i="12"/>
  <c r="H56" i="12"/>
  <c r="I30" i="12"/>
  <c r="H30" i="12"/>
  <c r="I137" i="11"/>
  <c r="H137" i="11"/>
  <c r="I109" i="11"/>
  <c r="H109" i="11"/>
  <c r="I83" i="11"/>
  <c r="H83" i="11"/>
  <c r="I56" i="11"/>
  <c r="H56" i="11"/>
  <c r="I30" i="11"/>
  <c r="H30" i="11"/>
  <c r="I137" i="10"/>
  <c r="H137" i="10"/>
  <c r="I109" i="10"/>
  <c r="H109" i="10"/>
  <c r="I83" i="10"/>
  <c r="H83" i="10"/>
  <c r="I56" i="10"/>
  <c r="H56" i="10"/>
  <c r="I30" i="10"/>
  <c r="H30" i="10"/>
  <c r="I137" i="9"/>
  <c r="H137" i="9"/>
  <c r="I109" i="9"/>
  <c r="H109" i="9"/>
  <c r="I83" i="9"/>
  <c r="H83" i="9"/>
  <c r="I56" i="9"/>
  <c r="H56" i="9"/>
  <c r="I30" i="9"/>
  <c r="H30" i="9"/>
  <c r="I137" i="8"/>
  <c r="H137" i="8"/>
  <c r="I109" i="8"/>
  <c r="H109" i="8"/>
  <c r="I83" i="8"/>
  <c r="H83" i="8"/>
  <c r="I56" i="8"/>
  <c r="H56" i="8"/>
  <c r="I30" i="8"/>
  <c r="H30" i="8"/>
  <c r="I137" i="7"/>
  <c r="H137" i="7"/>
  <c r="I109" i="7"/>
  <c r="H109" i="7"/>
  <c r="I83" i="7"/>
  <c r="H83" i="7"/>
  <c r="I56" i="7"/>
  <c r="H56" i="7"/>
  <c r="I30" i="7"/>
  <c r="H30" i="7"/>
  <c r="H2" i="7" s="1"/>
  <c r="I137" i="6"/>
  <c r="H137" i="6"/>
  <c r="I109" i="6"/>
  <c r="H109" i="6"/>
  <c r="I83" i="6"/>
  <c r="H83" i="6"/>
  <c r="I56" i="6"/>
  <c r="H56" i="6"/>
  <c r="I30" i="6"/>
  <c r="H30" i="6"/>
  <c r="I137" i="5"/>
  <c r="H137" i="5"/>
  <c r="I109" i="5"/>
  <c r="H109" i="5"/>
  <c r="I83" i="5"/>
  <c r="H83" i="5"/>
  <c r="I56" i="5"/>
  <c r="H56" i="5"/>
  <c r="I30" i="5"/>
  <c r="H30" i="5"/>
  <c r="I137" i="4"/>
  <c r="H137" i="4"/>
  <c r="I109" i="4"/>
  <c r="H109" i="4"/>
  <c r="I83" i="4"/>
  <c r="H83" i="4"/>
  <c r="I56" i="4"/>
  <c r="H56" i="4"/>
  <c r="I30" i="4"/>
  <c r="H30" i="4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1" i="2" s="1"/>
  <c r="N70" i="2"/>
  <c r="N69" i="2"/>
  <c r="N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M57" i="2"/>
  <c r="L57" i="2"/>
  <c r="K57" i="2"/>
  <c r="J57" i="2"/>
  <c r="I57" i="2"/>
  <c r="H57" i="2"/>
  <c r="G57" i="2"/>
  <c r="F57" i="2"/>
  <c r="E57" i="2"/>
  <c r="D57" i="2"/>
  <c r="C57" i="2"/>
  <c r="B57" i="2"/>
  <c r="N56" i="2"/>
  <c r="N55" i="2"/>
  <c r="N54" i="2"/>
  <c r="N53" i="2"/>
  <c r="N52" i="2"/>
  <c r="N51" i="2"/>
  <c r="M50" i="2"/>
  <c r="L50" i="2"/>
  <c r="K50" i="2"/>
  <c r="J50" i="2"/>
  <c r="I50" i="2"/>
  <c r="H50" i="2"/>
  <c r="G50" i="2"/>
  <c r="F50" i="2"/>
  <c r="E50" i="2"/>
  <c r="D50" i="2"/>
  <c r="C50" i="2"/>
  <c r="B50" i="2"/>
  <c r="N49" i="2"/>
  <c r="N48" i="2"/>
  <c r="N47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N26" i="2"/>
  <c r="N25" i="2"/>
  <c r="N24" i="2"/>
  <c r="N23" i="2"/>
  <c r="N22" i="2"/>
  <c r="N21" i="2"/>
  <c r="N20" i="2"/>
  <c r="N19" i="2"/>
  <c r="N18" i="2"/>
  <c r="N17" i="2"/>
  <c r="M16" i="2"/>
  <c r="L16" i="2"/>
  <c r="K16" i="2"/>
  <c r="J16" i="2"/>
  <c r="I16" i="2"/>
  <c r="H16" i="2"/>
  <c r="G16" i="2"/>
  <c r="F16" i="2"/>
  <c r="E16" i="2"/>
  <c r="D16" i="2"/>
  <c r="C16" i="2"/>
  <c r="B16" i="2"/>
  <c r="N15" i="2"/>
  <c r="N14" i="2"/>
  <c r="N13" i="2"/>
  <c r="N12" i="2"/>
  <c r="N11" i="2"/>
  <c r="N10" i="2"/>
  <c r="N9" i="2"/>
  <c r="N7" i="2"/>
  <c r="M6" i="2"/>
  <c r="L6" i="2"/>
  <c r="K6" i="2"/>
  <c r="J6" i="2"/>
  <c r="I6" i="2"/>
  <c r="H6" i="2"/>
  <c r="G6" i="2"/>
  <c r="F6" i="2"/>
  <c r="E6" i="2"/>
  <c r="D6" i="2"/>
  <c r="C6" i="2"/>
  <c r="B6" i="2"/>
  <c r="N5" i="2"/>
  <c r="N15" i="1"/>
  <c r="N14" i="1"/>
  <c r="N13" i="1"/>
  <c r="N12" i="1"/>
  <c r="N11" i="1"/>
  <c r="N6" i="2" l="1"/>
  <c r="N28" i="2"/>
  <c r="D2" i="16"/>
  <c r="J137" i="4"/>
  <c r="B9" i="1" s="1"/>
  <c r="C27" i="2"/>
  <c r="G27" i="2"/>
  <c r="K27" i="2"/>
  <c r="N63" i="2"/>
  <c r="N50" i="2"/>
  <c r="I27" i="2"/>
  <c r="N31" i="2"/>
  <c r="F27" i="2"/>
  <c r="N35" i="2"/>
  <c r="N36" i="2"/>
  <c r="M27" i="2"/>
  <c r="N30" i="2"/>
  <c r="J27" i="2"/>
  <c r="N16" i="2"/>
  <c r="C8" i="2"/>
  <c r="C4" i="2" s="1"/>
  <c r="B8" i="2"/>
  <c r="J83" i="4"/>
  <c r="J83" i="5"/>
  <c r="C7" i="1" s="1"/>
  <c r="J30" i="4"/>
  <c r="B5" i="1" s="1"/>
  <c r="J109" i="4"/>
  <c r="B8" i="1" s="1"/>
  <c r="N10" i="1"/>
  <c r="H2" i="8"/>
  <c r="B4" i="2"/>
  <c r="B27" i="2"/>
  <c r="N32" i="2"/>
  <c r="N34" i="2"/>
  <c r="H2" i="5"/>
  <c r="H2" i="6"/>
  <c r="I2" i="7"/>
  <c r="I1" i="7" s="1"/>
  <c r="H2" i="13"/>
  <c r="H2" i="14"/>
  <c r="I2" i="15"/>
  <c r="I1" i="15" s="1"/>
  <c r="I2" i="9"/>
  <c r="I1" i="9" s="1"/>
  <c r="I2" i="14"/>
  <c r="I1" i="14" s="1"/>
  <c r="M46" i="2"/>
  <c r="M45" i="2" s="1"/>
  <c r="I46" i="2"/>
  <c r="I45" i="2" s="1"/>
  <c r="E46" i="2"/>
  <c r="E45" i="2" s="1"/>
  <c r="J46" i="2"/>
  <c r="J45" i="2" s="1"/>
  <c r="D46" i="2"/>
  <c r="D45" i="2" s="1"/>
  <c r="H46" i="2"/>
  <c r="H45" i="2" s="1"/>
  <c r="C46" i="2"/>
  <c r="C45" i="2" s="1"/>
  <c r="L46" i="2"/>
  <c r="L45" i="2" s="1"/>
  <c r="G46" i="2"/>
  <c r="G45" i="2" s="1"/>
  <c r="B46" i="2"/>
  <c r="D27" i="2"/>
  <c r="H27" i="2"/>
  <c r="L27" i="2"/>
  <c r="H2" i="4"/>
  <c r="B7" i="1"/>
  <c r="I2" i="5"/>
  <c r="I1" i="5" s="1"/>
  <c r="H2" i="11"/>
  <c r="H2" i="12"/>
  <c r="I2" i="13"/>
  <c r="I1" i="13" s="1"/>
  <c r="E27" i="2"/>
  <c r="H2" i="9"/>
  <c r="H2" i="10"/>
  <c r="I2" i="11"/>
  <c r="I1" i="11" s="1"/>
  <c r="N37" i="2"/>
  <c r="N57" i="2"/>
  <c r="N33" i="2"/>
  <c r="I2" i="4"/>
  <c r="I1" i="4" s="1"/>
  <c r="I2" i="6"/>
  <c r="I1" i="6" s="1"/>
  <c r="I2" i="8"/>
  <c r="I1" i="8" s="1"/>
  <c r="I2" i="10"/>
  <c r="I1" i="10" s="1"/>
  <c r="I2" i="12"/>
  <c r="I1" i="12" s="1"/>
  <c r="N29" i="2"/>
  <c r="J56" i="4"/>
  <c r="B6" i="1" s="1"/>
  <c r="J137" i="6" l="1"/>
  <c r="D9" i="1" s="1"/>
  <c r="J56" i="6"/>
  <c r="D6" i="1" s="1"/>
  <c r="J30" i="5"/>
  <c r="C5" i="1" s="1"/>
  <c r="J56" i="5"/>
  <c r="C6" i="1" s="1"/>
  <c r="J109" i="5"/>
  <c r="C8" i="1" s="1"/>
  <c r="K46" i="2"/>
  <c r="K45" i="2" s="1"/>
  <c r="F46" i="2"/>
  <c r="F45" i="2" s="1"/>
  <c r="J137" i="5"/>
  <c r="C9" i="1" s="1"/>
  <c r="C1" i="2"/>
  <c r="C4" i="3" s="1"/>
  <c r="D8" i="2"/>
  <c r="D4" i="2" s="1"/>
  <c r="D1" i="2" s="1"/>
  <c r="D4" i="3" s="1"/>
  <c r="J109" i="6"/>
  <c r="D8" i="1" s="1"/>
  <c r="J30" i="6"/>
  <c r="D5" i="1" s="1"/>
  <c r="J83" i="6"/>
  <c r="D7" i="1" s="1"/>
  <c r="J56" i="7"/>
  <c r="E6" i="1" s="1"/>
  <c r="J109" i="7"/>
  <c r="E8" i="1" s="1"/>
  <c r="B4" i="1"/>
  <c r="B45" i="2"/>
  <c r="N45" i="2" s="1"/>
  <c r="N46" i="2"/>
  <c r="N27" i="2"/>
  <c r="C4" i="1" l="1"/>
  <c r="C1" i="1" s="1"/>
  <c r="C3" i="3" s="1"/>
  <c r="D4" i="1"/>
  <c r="D1" i="1" s="1"/>
  <c r="D3" i="3" s="1"/>
  <c r="D5" i="3" s="1"/>
  <c r="D7" i="3" s="1"/>
  <c r="E8" i="2"/>
  <c r="E4" i="2" s="1"/>
  <c r="E1" i="2" s="1"/>
  <c r="E4" i="3" s="1"/>
  <c r="C5" i="3"/>
  <c r="C7" i="3" s="1"/>
  <c r="J30" i="7"/>
  <c r="E5" i="1" s="1"/>
  <c r="J137" i="7"/>
  <c r="E9" i="1" s="1"/>
  <c r="J83" i="7"/>
  <c r="E7" i="1" s="1"/>
  <c r="B1" i="2"/>
  <c r="B4" i="3" s="1"/>
  <c r="B1" i="1"/>
  <c r="B3" i="3" s="1"/>
  <c r="J30" i="8"/>
  <c r="F5" i="1" s="1"/>
  <c r="J137" i="8"/>
  <c r="F9" i="1" s="1"/>
  <c r="J56" i="8"/>
  <c r="F6" i="1" s="1"/>
  <c r="J109" i="8"/>
  <c r="F8" i="1" s="1"/>
  <c r="J83" i="8"/>
  <c r="F7" i="1" s="1"/>
  <c r="F8" i="2" l="1"/>
  <c r="F4" i="2" s="1"/>
  <c r="F1" i="2" s="1"/>
  <c r="F4" i="3" s="1"/>
  <c r="E4" i="1"/>
  <c r="E1" i="1" s="1"/>
  <c r="E3" i="3" s="1"/>
  <c r="E5" i="3" s="1"/>
  <c r="E7" i="3" s="1"/>
  <c r="J83" i="9"/>
  <c r="G7" i="1" s="1"/>
  <c r="J56" i="9"/>
  <c r="G6" i="1" s="1"/>
  <c r="J137" i="9"/>
  <c r="G9" i="1" s="1"/>
  <c r="J30" i="9"/>
  <c r="G5" i="1" s="1"/>
  <c r="J109" i="9"/>
  <c r="G8" i="1" s="1"/>
  <c r="B5" i="3"/>
  <c r="F4" i="1"/>
  <c r="F1" i="1" s="1"/>
  <c r="F3" i="3" s="1"/>
  <c r="B1" i="3" l="1"/>
  <c r="C6" i="3" s="1"/>
  <c r="B7" i="3"/>
  <c r="G8" i="2"/>
  <c r="G4" i="2" s="1"/>
  <c r="G1" i="2" s="1"/>
  <c r="G4" i="3" s="1"/>
  <c r="J30" i="10"/>
  <c r="H5" i="1" s="1"/>
  <c r="J137" i="10"/>
  <c r="H9" i="1" s="1"/>
  <c r="J83" i="10"/>
  <c r="H7" i="1" s="1"/>
  <c r="J109" i="10"/>
  <c r="H8" i="1" s="1"/>
  <c r="J56" i="10"/>
  <c r="H6" i="1" s="1"/>
  <c r="G4" i="1"/>
  <c r="F5" i="3"/>
  <c r="F7" i="3" s="1"/>
  <c r="C1" i="3" l="1"/>
  <c r="D1" i="3" s="1"/>
  <c r="H8" i="2"/>
  <c r="H4" i="2" s="1"/>
  <c r="H1" i="2" s="1"/>
  <c r="H4" i="3" s="1"/>
  <c r="H4" i="1"/>
  <c r="H1" i="1" s="1"/>
  <c r="H3" i="3" s="1"/>
  <c r="G1" i="1"/>
  <c r="G3" i="3" s="1"/>
  <c r="G5" i="3" s="1"/>
  <c r="G7" i="3" s="1"/>
  <c r="J83" i="11"/>
  <c r="I7" i="1" s="1"/>
  <c r="J56" i="11"/>
  <c r="I6" i="1" s="1"/>
  <c r="J137" i="11"/>
  <c r="I9" i="1" s="1"/>
  <c r="J30" i="11"/>
  <c r="I5" i="1" s="1"/>
  <c r="J109" i="11"/>
  <c r="I8" i="1" s="1"/>
  <c r="D6" i="3" l="1"/>
  <c r="H5" i="3"/>
  <c r="H7" i="3" s="1"/>
  <c r="I8" i="2"/>
  <c r="I4" i="2" s="1"/>
  <c r="I1" i="2" s="1"/>
  <c r="I4" i="3" s="1"/>
  <c r="J30" i="12"/>
  <c r="J5" i="1" s="1"/>
  <c r="J137" i="12"/>
  <c r="J9" i="1" s="1"/>
  <c r="J83" i="12"/>
  <c r="J7" i="1" s="1"/>
  <c r="J109" i="12"/>
  <c r="J8" i="1" s="1"/>
  <c r="J56" i="12"/>
  <c r="J6" i="1" s="1"/>
  <c r="I4" i="1"/>
  <c r="I1" i="1" s="1"/>
  <c r="I3" i="3" s="1"/>
  <c r="E6" i="3"/>
  <c r="E1" i="3"/>
  <c r="I5" i="3" l="1"/>
  <c r="I7" i="3" s="1"/>
  <c r="J8" i="2"/>
  <c r="J4" i="2" s="1"/>
  <c r="J1" i="2" s="1"/>
  <c r="J4" i="3" s="1"/>
  <c r="F6" i="3"/>
  <c r="F1" i="3"/>
  <c r="J83" i="13"/>
  <c r="K7" i="1" s="1"/>
  <c r="J137" i="13"/>
  <c r="K9" i="1" s="1"/>
  <c r="J56" i="13"/>
  <c r="K6" i="1" s="1"/>
  <c r="J109" i="13"/>
  <c r="K8" i="1" s="1"/>
  <c r="J30" i="13"/>
  <c r="K5" i="1" s="1"/>
  <c r="J4" i="1"/>
  <c r="K8" i="2" l="1"/>
  <c r="K4" i="2" s="1"/>
  <c r="K1" i="2" s="1"/>
  <c r="K4" i="3" s="1"/>
  <c r="G6" i="3"/>
  <c r="G1" i="3"/>
  <c r="J1" i="1"/>
  <c r="J3" i="3" s="1"/>
  <c r="J5" i="3" s="1"/>
  <c r="J7" i="3" s="1"/>
  <c r="K4" i="1"/>
  <c r="K1" i="1" s="1"/>
  <c r="K3" i="3" s="1"/>
  <c r="J30" i="14"/>
  <c r="L5" i="1" s="1"/>
  <c r="J137" i="14"/>
  <c r="L9" i="1" s="1"/>
  <c r="J83" i="14"/>
  <c r="L7" i="1" s="1"/>
  <c r="J56" i="14"/>
  <c r="L6" i="1" s="1"/>
  <c r="J109" i="14"/>
  <c r="L8" i="1" s="1"/>
  <c r="K5" i="3" l="1"/>
  <c r="K7" i="3" s="1"/>
  <c r="M8" i="2"/>
  <c r="M4" i="2" s="1"/>
  <c r="M1" i="2" s="1"/>
  <c r="M4" i="3" s="1"/>
  <c r="L8" i="2"/>
  <c r="L4" i="2" s="1"/>
  <c r="L1" i="2" s="1"/>
  <c r="L4" i="3" s="1"/>
  <c r="J83" i="15"/>
  <c r="M7" i="1" s="1"/>
  <c r="N7" i="1" s="1"/>
  <c r="J137" i="15"/>
  <c r="M9" i="1" s="1"/>
  <c r="N9" i="1" s="1"/>
  <c r="J56" i="15"/>
  <c r="M6" i="1" s="1"/>
  <c r="N6" i="1" s="1"/>
  <c r="J109" i="15"/>
  <c r="M8" i="1" s="1"/>
  <c r="N8" i="1" s="1"/>
  <c r="J30" i="15"/>
  <c r="M5" i="1" s="1"/>
  <c r="L4" i="1"/>
  <c r="L1" i="1" s="1"/>
  <c r="L3" i="3" s="1"/>
  <c r="H1" i="3"/>
  <c r="H6" i="3"/>
  <c r="L5" i="3" l="1"/>
  <c r="L7" i="3" s="1"/>
  <c r="N4" i="2"/>
  <c r="N1" i="2" s="1"/>
  <c r="N4" i="3" s="1"/>
  <c r="N8" i="2"/>
  <c r="M4" i="1"/>
  <c r="N5" i="1"/>
  <c r="I1" i="3"/>
  <c r="I6" i="3"/>
  <c r="J6" i="3" l="1"/>
  <c r="J1" i="3"/>
  <c r="M1" i="1"/>
  <c r="M3" i="3" s="1"/>
  <c r="M5" i="3" s="1"/>
  <c r="M7" i="3" s="1"/>
  <c r="N4" i="1"/>
  <c r="N1" i="1" s="1"/>
  <c r="N3" i="3" s="1"/>
  <c r="N5" i="3" s="1"/>
  <c r="K6" i="3" l="1"/>
  <c r="K1" i="3"/>
  <c r="L1" i="3" l="1"/>
  <c r="L6" i="3"/>
  <c r="M1" i="3" l="1"/>
  <c r="M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300-000003000000}">
      <text>
        <r>
          <rPr>
            <sz val="11"/>
            <color theme="1"/>
            <rFont val="Arial"/>
          </rPr>
          <t>======
ID#AAAAIG5bbW8
Gisella    (2021-03-24 01:44:34)
Pasamos a C$ los ingresos en $ de las 5 semanas</t>
        </r>
      </text>
    </comment>
    <comment ref="H2" authorId="0" shapeId="0" xr:uid="{00000000-0006-0000-0300-000002000000}">
      <text>
        <r>
          <rPr>
            <sz val="11"/>
            <color theme="1"/>
            <rFont val="Arial"/>
          </rPr>
          <t>======
ID#AAAAIG5bbX8
Gisella    (2021-03-24 01:44:34)
Total de ingresos en C$ de las 5 semanas</t>
        </r>
      </text>
    </comment>
    <comment ref="I2" authorId="0" shapeId="0" xr:uid="{00000000-0006-0000-0300-000001000000}">
      <text>
        <r>
          <rPr>
            <sz val="11"/>
            <color theme="1"/>
            <rFont val="Arial"/>
          </rPr>
          <t>======
ID#AAAAIG5bbYc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THV4D/EBlNer3xiC/AIq1mCUKQ=="/>
    </ext>
  </extL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C00-000003000000}">
      <text>
        <r>
          <rPr>
            <sz val="11"/>
            <color theme="1"/>
            <rFont val="Arial"/>
          </rPr>
          <t>======
ID#AAAAIG5bbWo
Gisella    (2021-03-24 01:44:34)
Pasamos a C$ los ingresos en $ de las 5 semanas</t>
        </r>
      </text>
    </comment>
    <comment ref="H2" authorId="0" shapeId="0" xr:uid="{00000000-0006-0000-0C00-000001000000}">
      <text>
        <r>
          <rPr>
            <sz val="11"/>
            <color theme="1"/>
            <rFont val="Arial"/>
          </rPr>
          <t>======
ID#AAAAIG5bbYQ
Gisella    (2021-03-24 01:44:34)
Total de ingresos en C$ de las 5 semanas</t>
        </r>
      </text>
    </comment>
    <comment ref="I2" authorId="0" shapeId="0" xr:uid="{00000000-0006-0000-0C00-000002000000}">
      <text>
        <r>
          <rPr>
            <sz val="11"/>
            <color theme="1"/>
            <rFont val="Arial"/>
          </rPr>
          <t>======
ID#AAAAIG5bbXw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x8PyJy6I8uh/VZ22wIm8U0zQhg=="/>
    </ext>
  </extL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D00-000003000000}">
      <text>
        <r>
          <rPr>
            <sz val="11"/>
            <color theme="1"/>
            <rFont val="Arial"/>
          </rPr>
          <t>======
ID#AAAAIG5bbWk
Gisella    (2021-03-24 01:44:34)
Pasamos a C$ los ingresos en $ de las 5 semanas</t>
        </r>
      </text>
    </comment>
    <comment ref="H2" authorId="0" shapeId="0" xr:uid="{00000000-0006-0000-0D00-000002000000}">
      <text>
        <r>
          <rPr>
            <sz val="11"/>
            <color theme="1"/>
            <rFont val="Arial"/>
          </rPr>
          <t>======
ID#AAAAIG5bbX0
Gisella    (2021-03-24 01:44:34)
Total de ingresos en C$ de las 5 semanas</t>
        </r>
      </text>
    </comment>
    <comment ref="I2" authorId="0" shapeId="0" xr:uid="{00000000-0006-0000-0D00-000001000000}">
      <text>
        <r>
          <rPr>
            <sz val="11"/>
            <color theme="1"/>
            <rFont val="Arial"/>
          </rPr>
          <t>======
ID#AAAAIG5bbYU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t5GckfYRyvresNU1dSgmcHYIT1Q=="/>
    </ext>
  </extL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E00-000002000000}">
      <text>
        <r>
          <rPr>
            <sz val="11"/>
            <color theme="1"/>
            <rFont val="Arial"/>
          </rPr>
          <t>======
ID#AAAAIG5bbXI
Gisella    (2021-03-24 01:44:34)
Pasamos a C$ los ingresos en $ de las 5 semanas</t>
        </r>
      </text>
    </comment>
    <comment ref="H2" authorId="0" shapeId="0" xr:uid="{00000000-0006-0000-0E00-000001000000}">
      <text>
        <r>
          <rPr>
            <sz val="11"/>
            <color theme="1"/>
            <rFont val="Arial"/>
          </rPr>
          <t>======
ID#AAAAIG5bbXQ
Gisella    (2021-03-24 01:44:34)
Total de ingresos en C$ de las 5 semanas</t>
        </r>
      </text>
    </comment>
    <comment ref="I2" authorId="0" shapeId="0" xr:uid="{00000000-0006-0000-0E00-000003000000}">
      <text>
        <r>
          <rPr>
            <sz val="11"/>
            <color theme="1"/>
            <rFont val="Arial"/>
          </rPr>
          <t>======
ID#AAAAIG5bbWU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oXUQaGd3mppWHzshj08T8bknv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400-000002000000}">
      <text>
        <r>
          <rPr>
            <sz val="11"/>
            <color theme="1"/>
            <rFont val="Arial"/>
          </rPr>
          <t>======
ID#AAAAIG5bbW4
Gisella    (2021-03-24 01:44:34)
Pasamos a C$ los ingresos en $ de las 5 semanas</t>
        </r>
      </text>
    </comment>
    <comment ref="H2" authorId="0" shapeId="0" xr:uid="{00000000-0006-0000-0400-000001000000}">
      <text>
        <r>
          <rPr>
            <sz val="11"/>
            <color theme="1"/>
            <rFont val="Arial"/>
          </rPr>
          <t>======
ID#AAAAIG5bbXU
Gisella    (2021-03-24 01:44:34)
Total de ingresos en C$ de las 5 semanas</t>
        </r>
      </text>
    </comment>
    <comment ref="I2" authorId="0" shapeId="0" xr:uid="{00000000-0006-0000-0400-000003000000}">
      <text>
        <r>
          <rPr>
            <sz val="11"/>
            <color theme="1"/>
            <rFont val="Arial"/>
          </rPr>
          <t>======
ID#AAAAIG5bbWQ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Um1Mc3v+Wcx/s/eECeFtcIiNl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500-000002000000}">
      <text>
        <r>
          <rPr>
            <sz val="11"/>
            <color theme="1"/>
            <rFont val="Arial"/>
          </rPr>
          <t>======
ID#AAAAIG5bbXY
Gisella    (2021-03-24 01:44:34)
Pasamos a C$ los ingresos en $ de las 5 semanas</t>
        </r>
      </text>
    </comment>
    <comment ref="H2" authorId="0" shapeId="0" xr:uid="{00000000-0006-0000-0500-000001000000}">
      <text>
        <r>
          <rPr>
            <sz val="11"/>
            <color theme="1"/>
            <rFont val="Arial"/>
          </rPr>
          <t>======
ID#AAAAIG5bbXg
Gisella    (2021-03-24 01:44:34)
Total de ingresos en C$ de las 5 semanas</t>
        </r>
      </text>
    </comment>
    <comment ref="I2" authorId="0" shapeId="0" xr:uid="{00000000-0006-0000-0500-000003000000}">
      <text>
        <r>
          <rPr>
            <sz val="11"/>
            <color theme="1"/>
            <rFont val="Arial"/>
          </rPr>
          <t>======
ID#AAAAIG5bbWY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lKPb58bRZ4nwRqYFy4dn9dp7v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600-000001000000}">
      <text>
        <r>
          <rPr>
            <sz val="11"/>
            <color theme="1"/>
            <rFont val="Arial"/>
          </rPr>
          <t>======
ID#AAAAIG5bbYY
Gisella    (2021-03-24 01:44:34)
Pasamos a C$ los ingresos en $ de las 5 semanas</t>
        </r>
      </text>
    </comment>
    <comment ref="H2" authorId="0" shapeId="0" xr:uid="{00000000-0006-0000-0600-000002000000}">
      <text>
        <r>
          <rPr>
            <sz val="11"/>
            <color theme="1"/>
            <rFont val="Arial"/>
          </rPr>
          <t>======
ID#AAAAIG5bbXo
Gisella    (2021-03-24 01:44:34)
Total de ingresos en C$ de las 5 semanas</t>
        </r>
      </text>
    </comment>
    <comment ref="I2" authorId="0" shapeId="0" xr:uid="{00000000-0006-0000-0600-000003000000}">
      <text>
        <r>
          <rPr>
            <sz val="11"/>
            <color theme="1"/>
            <rFont val="Arial"/>
          </rPr>
          <t>======
ID#AAAAIG5bbWs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nyCYsLKK6u2PoqIkKqU40uVj3JA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700-000001000000}">
      <text>
        <r>
          <rPr>
            <sz val="11"/>
            <color theme="1"/>
            <rFont val="Arial"/>
          </rPr>
          <t>======
ID#AAAAIG5bbYI
Gisella    (2021-03-24 01:44:34)
Pasamos a C$ los ingresos en $ de las 5 semanas</t>
        </r>
      </text>
    </comment>
    <comment ref="H2" authorId="0" shapeId="0" xr:uid="{00000000-0006-0000-0700-000002000000}">
      <text>
        <r>
          <rPr>
            <sz val="11"/>
            <color theme="1"/>
            <rFont val="Arial"/>
          </rPr>
          <t>======
ID#AAAAIG5bbYE
Gisella    (2021-03-24 01:44:34)
Total de ingresos en C$ de las 5 semanas</t>
        </r>
      </text>
    </comment>
    <comment ref="I2" authorId="0" shapeId="0" xr:uid="{00000000-0006-0000-0700-000003000000}">
      <text>
        <r>
          <rPr>
            <sz val="11"/>
            <color theme="1"/>
            <rFont val="Arial"/>
          </rPr>
          <t>======
ID#AAAAIG5bbXA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YrDh4/Gv+fbBDbXtReUnG/ukew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800-000001000000}">
      <text>
        <r>
          <rPr>
            <sz val="11"/>
            <color theme="1"/>
            <rFont val="Arial"/>
          </rPr>
          <t>======
ID#AAAAIG5bbYA
Gisella    (2021-03-24 01:44:34)
Pasamos a C$ los ingresos en $ de las 5 semanas</t>
        </r>
      </text>
    </comment>
    <comment ref="H2" authorId="0" shapeId="0" xr:uid="{00000000-0006-0000-0800-000003000000}">
      <text>
        <r>
          <rPr>
            <sz val="11"/>
            <color theme="1"/>
            <rFont val="Arial"/>
          </rPr>
          <t>======
ID#AAAAIG5bbXc
Gisella    (2021-03-24 01:44:34)
Total de ingresos en C$ de las 5 semanas</t>
        </r>
      </text>
    </comment>
    <comment ref="I2" authorId="0" shapeId="0" xr:uid="{00000000-0006-0000-0800-000002000000}">
      <text>
        <r>
          <rPr>
            <sz val="11"/>
            <color theme="1"/>
            <rFont val="Arial"/>
          </rPr>
          <t>======
ID#AAAAIG5bbXs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v0mfBoTs1HTxylZYfEgqtjGA/JA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900-000001000000}">
      <text>
        <r>
          <rPr>
            <sz val="11"/>
            <color theme="1"/>
            <rFont val="Arial"/>
          </rPr>
          <t>======
ID#AAAAIG5bbXk
Gisella    (2021-03-24 01:44:34)
Pasamos a C$ los ingresos en $ de las 5 semanas</t>
        </r>
      </text>
    </comment>
    <comment ref="H2" authorId="0" shapeId="0" xr:uid="{00000000-0006-0000-0900-000003000000}">
      <text>
        <r>
          <rPr>
            <sz val="11"/>
            <color theme="1"/>
            <rFont val="Arial"/>
          </rPr>
          <t>======
ID#AAAAIG5bbWc
Gisella    (2021-03-24 01:44:34)
Total de ingresos en C$ de las 5 semanas</t>
        </r>
      </text>
    </comment>
    <comment ref="I2" authorId="0" shapeId="0" xr:uid="{00000000-0006-0000-0900-000002000000}">
      <text>
        <r>
          <rPr>
            <sz val="11"/>
            <color theme="1"/>
            <rFont val="Arial"/>
          </rPr>
          <t>======
ID#AAAAIG5bbW0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UO0qhL06NSqvOj/R/WLtJAFX1A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A00-000002000000}">
      <text>
        <r>
          <rPr>
            <sz val="11"/>
            <color theme="1"/>
            <rFont val="Arial"/>
          </rPr>
          <t>======
ID#AAAAIG5bbWw
Gisella    (2021-03-24 01:44:34)
Pasamos a C$ los ingresos en $ de las 5 semanas</t>
        </r>
      </text>
    </comment>
    <comment ref="H2" authorId="0" shapeId="0" xr:uid="{00000000-0006-0000-0A00-000003000000}">
      <text>
        <r>
          <rPr>
            <sz val="11"/>
            <color theme="1"/>
            <rFont val="Arial"/>
          </rPr>
          <t>======
ID#AAAAIG5bbWg
Gisella    (2021-03-24 01:44:34)
Total de ingresos en C$ de las 5 semanas</t>
        </r>
      </text>
    </comment>
    <comment ref="I2" authorId="0" shapeId="0" xr:uid="{00000000-0006-0000-0A00-000001000000}">
      <text>
        <r>
          <rPr>
            <sz val="11"/>
            <color theme="1"/>
            <rFont val="Arial"/>
          </rPr>
          <t>======
ID#AAAAIG5bbYM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7RcEXTfguIRHtvY563OgGxH3ww=="/>
    </ext>
  </extL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B00-000001000000}">
      <text>
        <r>
          <rPr>
            <sz val="11"/>
            <color theme="1"/>
            <rFont val="Arial"/>
          </rPr>
          <t>======
ID#AAAAIG5bbX4
Gisella    (2021-03-24 01:44:34)
Pasamos a C$ los ingresos en $ de las 5 semanas</t>
        </r>
      </text>
    </comment>
    <comment ref="H2" authorId="0" shapeId="0" xr:uid="{00000000-0006-0000-0B00-000002000000}">
      <text>
        <r>
          <rPr>
            <sz val="11"/>
            <color theme="1"/>
            <rFont val="Arial"/>
          </rPr>
          <t>======
ID#AAAAIG5bbXM
Gisella    (2021-03-24 01:44:34)
Total de ingresos en C$ de las 5 semanas</t>
        </r>
      </text>
    </comment>
    <comment ref="I2" authorId="0" shapeId="0" xr:uid="{00000000-0006-0000-0B00-000003000000}">
      <text>
        <r>
          <rPr>
            <sz val="11"/>
            <color theme="1"/>
            <rFont val="Arial"/>
          </rPr>
          <t>======
ID#AAAAIG5bbXE
Gisella    (2021-03-24 01:44:34)
Suma de los ingresos en $ de las 5 semanas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+wGJiXnq98H5Vmitb+OTnBUQOzQ=="/>
    </ext>
  </extLst>
</comments>
</file>

<file path=xl/sharedStrings.xml><?xml version="1.0" encoding="utf-8"?>
<sst xmlns="http://schemas.openxmlformats.org/spreadsheetml/2006/main" count="344" uniqueCount="125">
  <si>
    <r>
      <rPr>
        <b/>
        <sz val="10"/>
        <color theme="0"/>
        <rFont val="Arial"/>
      </rPr>
      <t xml:space="preserve">ÍTEMS                       </t>
    </r>
    <r>
      <rPr>
        <b/>
        <sz val="11"/>
        <color theme="0"/>
        <rFont val="Arial"/>
      </rPr>
      <t xml:space="preserve"> TOTAL   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</si>
  <si>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</si>
  <si>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</si>
  <si>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</si>
  <si>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</si>
  <si>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</si>
  <si>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</si>
  <si>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</si>
  <si>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</si>
  <si>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</si>
  <si>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</si>
  <si>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</si>
  <si>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</si>
  <si>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</si>
  <si>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Cambio oficial</t>
  </si>
  <si>
    <t>Semana 1</t>
  </si>
  <si>
    <t>Semana 2</t>
  </si>
  <si>
    <t>Semana 3</t>
  </si>
  <si>
    <t>Semana 4</t>
  </si>
  <si>
    <t>Semana 5</t>
  </si>
  <si>
    <t>Otros ingresos</t>
  </si>
  <si>
    <t>Reventa de harina</t>
  </si>
  <si>
    <t>Ingreso 3</t>
  </si>
  <si>
    <t>Ingreso 4</t>
  </si>
  <si>
    <t>Ingreso 5</t>
  </si>
  <si>
    <t xml:space="preserve">ÍTEMS                      TOTAL </t>
  </si>
  <si>
    <t xml:space="preserve">Esta es una herramienta elaborada por </t>
  </si>
  <si>
    <t>Cambio oficial promedio</t>
  </si>
  <si>
    <t>Gastos de operación</t>
  </si>
  <si>
    <t>Energía</t>
  </si>
  <si>
    <t>Agua</t>
  </si>
  <si>
    <t>Internet</t>
  </si>
  <si>
    <t xml:space="preserve">Transporte </t>
  </si>
  <si>
    <t>Impuestos (DGI)</t>
  </si>
  <si>
    <t>Impuestos (Alcaldía)</t>
  </si>
  <si>
    <t>Limpieza/sanitización</t>
  </si>
  <si>
    <t>Insumos de oficina/cafetería</t>
  </si>
  <si>
    <t>Local</t>
  </si>
  <si>
    <t>Planilla</t>
  </si>
  <si>
    <t>Gisella</t>
  </si>
  <si>
    <t>Salario 2</t>
  </si>
  <si>
    <t>Salario 3</t>
  </si>
  <si>
    <t>Salario 4</t>
  </si>
  <si>
    <t>Salario 5</t>
  </si>
  <si>
    <t>Bono 1</t>
  </si>
  <si>
    <t>Bono 2</t>
  </si>
  <si>
    <t>Comisiones</t>
  </si>
  <si>
    <t>Prestaciones laborales</t>
  </si>
  <si>
    <t>Aguinaldo 1</t>
  </si>
  <si>
    <t>Aguinaldo 2</t>
  </si>
  <si>
    <t>Aguinaldo 3</t>
  </si>
  <si>
    <t>Aguinaldo 4</t>
  </si>
  <si>
    <t>Aguinaldo 5</t>
  </si>
  <si>
    <t>Antigüedad 1</t>
  </si>
  <si>
    <t>Antigüedad 2</t>
  </si>
  <si>
    <t>Antigüedad 3</t>
  </si>
  <si>
    <t>Antigüedad 4</t>
  </si>
  <si>
    <t>Antigüedad 5</t>
  </si>
  <si>
    <t>Provisión vacaciones</t>
  </si>
  <si>
    <t>INSS 1</t>
  </si>
  <si>
    <t>INSS 2</t>
  </si>
  <si>
    <t>INSS 3</t>
  </si>
  <si>
    <t>INSS 4</t>
  </si>
  <si>
    <t>INSS 5</t>
  </si>
  <si>
    <t>Depreciación y mantenimiento</t>
  </si>
  <si>
    <t>Depreciación de activos</t>
  </si>
  <si>
    <t>Mantenimiento / reparación</t>
  </si>
  <si>
    <t>Depreciación de vehículo</t>
  </si>
  <si>
    <t>Gastos de publicidad</t>
  </si>
  <si>
    <t>Otros gastos</t>
  </si>
  <si>
    <t>Papelería</t>
  </si>
  <si>
    <t>Gastos de representación</t>
  </si>
  <si>
    <t>Viáticos</t>
  </si>
  <si>
    <t>Financiamiento</t>
  </si>
  <si>
    <t>ÍTEMS                                  SALDO FINAL</t>
  </si>
  <si>
    <t>Total</t>
  </si>
  <si>
    <t>Ingresos estimados</t>
  </si>
  <si>
    <t>Egresos previstos</t>
  </si>
  <si>
    <t>Resultado del mes</t>
  </si>
  <si>
    <t>Saldo inicial</t>
  </si>
  <si>
    <t xml:space="preserve">         Herramienta elaborada por </t>
  </si>
  <si>
    <t>Fecha</t>
  </si>
  <si>
    <t>Factura</t>
  </si>
  <si>
    <t>Nombre/ Razón Social</t>
  </si>
  <si>
    <t>Concepto</t>
  </si>
  <si>
    <t>Tipo</t>
  </si>
  <si>
    <t>Monto C$</t>
  </si>
  <si>
    <t>Monto $</t>
  </si>
  <si>
    <t>Un pastel de 2 libras</t>
  </si>
  <si>
    <t>Pastelería</t>
  </si>
  <si>
    <t>TOTAL SEMANA 1</t>
  </si>
  <si>
    <t>TOTAL SEMANA 2</t>
  </si>
  <si>
    <t>TOTAL SEMANA 3</t>
  </si>
  <si>
    <t>TOTAL SEMANA 4</t>
  </si>
  <si>
    <t>TOTAL SEMANA 5</t>
  </si>
  <si>
    <t>Venta de mercadería</t>
  </si>
  <si>
    <t>Vestidos</t>
  </si>
  <si>
    <t>Cantidad</t>
  </si>
  <si>
    <t>Producto / ÍTEM</t>
  </si>
  <si>
    <t>Precio</t>
  </si>
  <si>
    <t>Vida útil en años</t>
  </si>
  <si>
    <t>Depreciación por año</t>
  </si>
  <si>
    <t>Depreciación por mes</t>
  </si>
  <si>
    <t xml:space="preserve">Recepción </t>
  </si>
  <si>
    <t>Para calcular depreciación anual</t>
  </si>
  <si>
    <t xml:space="preserve">Mueble para maquillajes </t>
  </si>
  <si>
    <r>
      <rPr>
        <sz val="11"/>
        <color theme="1"/>
        <rFont val="Calibri"/>
      </rPr>
      <t xml:space="preserve">(Precio del producto - valor de realización) </t>
    </r>
    <r>
      <rPr>
        <sz val="11"/>
        <color theme="1"/>
        <rFont val="Calibri"/>
      </rPr>
      <t>÷ años de vida útil</t>
    </r>
  </si>
  <si>
    <t>Perchero para pantalon</t>
  </si>
  <si>
    <t>Mampara pared falsa</t>
  </si>
  <si>
    <t>Zapatera</t>
  </si>
  <si>
    <t>Maniquí</t>
  </si>
  <si>
    <t xml:space="preserve">Doc Perchas </t>
  </si>
  <si>
    <t xml:space="preserve">Exhibidor de sandalias </t>
  </si>
  <si>
    <t xml:space="preserve">Brazos curva para exh camisas </t>
  </si>
  <si>
    <t xml:space="preserve">Alfombra </t>
  </si>
  <si>
    <t>Espejo</t>
  </si>
  <si>
    <t xml:space="preserve">Cortina </t>
  </si>
  <si>
    <t>Pistola de precios</t>
  </si>
  <si>
    <t>3 docenas de galletas</t>
  </si>
  <si>
    <t>Juana</t>
  </si>
  <si>
    <t>Postres</t>
  </si>
  <si>
    <t>Venta de productos</t>
  </si>
  <si>
    <t>Alquiler de bases</t>
  </si>
  <si>
    <t xml:space="preserve">Utilidad </t>
  </si>
  <si>
    <t>Salario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</si>
</sst>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C$-4C0A]#,##0.00"/>
    <numFmt numFmtId="165" formatCode="0.0000"/>
    <numFmt numFmtId="166" formatCode="_-[$C$-4C0A]* #,##0.00_-;\-[$C$-4C0A]* #,##0.00_-;_-[$C$-4C0A]* &quot;-&quot;??_-;_-@"/>
    <numFmt numFmtId="167" formatCode="&quot;C$&quot;\ #,##0.00"/>
    <numFmt numFmtId="168" formatCode="[$C$-4C0A]#,##0.00;[Red]\-[$C$-4C0A]#,##0.00"/>
    <numFmt numFmtId="169" formatCode="_-&quot;C$&quot;* #,##0.00_-;\-&quot;C$&quot;* #,##0.00_-;_-&quot;C$&quot;* &quot;-&quot;??_-;_-@"/>
    <numFmt numFmtId="170" formatCode="_-[$$-540A]* #,##0.00_ ;_-[$$-540A]* \-#,##0.00\ ;_-[$$-540A]* &quot;-&quot;??_ ;_-@_ "/>
  </numFmts>
  <fonts count="30" x14ac:knownFonts="1">
    <font>
      <sz val="11"/>
      <color theme="1"/>
      <name val="Arial"/>
    </font>
    <font>
      <b/>
      <sz val="11"/>
      <color theme="0"/>
      <name val="Arial"/>
    </font>
    <font>
      <sz val="11"/>
      <color theme="0"/>
      <name val="Arial"/>
    </font>
    <font>
      <sz val="12"/>
      <color theme="1"/>
      <name val="Open Sans"/>
    </font>
    <font>
      <b/>
      <sz val="11"/>
      <color theme="1"/>
      <name val="Arial"/>
    </font>
    <font>
      <b/>
      <sz val="12"/>
      <color theme="1"/>
      <name val="Open Sans"/>
    </font>
    <font>
      <sz val="11"/>
      <color rgb="FF595959"/>
      <name val="Arial"/>
    </font>
    <font>
      <sz val="12"/>
      <color rgb="FF595959"/>
      <name val="Open Sans"/>
    </font>
    <font>
      <sz val="11"/>
      <name val="Arial"/>
    </font>
    <font>
      <sz val="11"/>
      <color rgb="FF595959"/>
      <name val="Calibri"/>
    </font>
    <font>
      <sz val="11"/>
      <color theme="1"/>
      <name val="Calibri"/>
    </font>
    <font>
      <b/>
      <sz val="10"/>
      <color theme="1"/>
      <name val="Open Sans"/>
    </font>
    <font>
      <b/>
      <i/>
      <sz val="12"/>
      <color theme="1"/>
      <name val="Open Sans"/>
    </font>
    <font>
      <sz val="11"/>
      <color rgb="FF595959"/>
      <name val="Open Sans"/>
    </font>
    <font>
      <b/>
      <sz val="11"/>
      <color theme="1"/>
      <name val="Open Sans"/>
    </font>
    <font>
      <b/>
      <sz val="12"/>
      <color theme="1"/>
      <name val="Calibri"/>
    </font>
    <font>
      <b/>
      <sz val="14"/>
      <color theme="1"/>
      <name val="Calibri"/>
    </font>
    <font>
      <b/>
      <sz val="15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0"/>
      <color theme="0"/>
      <name val="Arial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595959"/>
      <name val="Arial"/>
      <family val="2"/>
    </font>
    <font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8ABE"/>
        <bgColor rgb="FF008ABE"/>
      </patternFill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CCC0D9"/>
        <bgColor rgb="FFCCC0D9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8ABE"/>
      </left>
      <right style="medium">
        <color rgb="FF008ABE"/>
      </right>
      <top style="medium">
        <color rgb="FF008ABE"/>
      </top>
      <bottom/>
      <diagonal/>
    </border>
    <border>
      <left style="medium">
        <color rgb="FF008ABE"/>
      </left>
      <right style="medium">
        <color rgb="FF008AB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thin">
        <color rgb="FF000000"/>
      </left>
      <right style="thin">
        <color rgb="FF000000"/>
      </right>
      <top/>
      <bottom style="thin">
        <color rgb="FF595959"/>
      </bottom>
      <diagonal/>
    </border>
    <border>
      <left style="medium">
        <color rgb="FF008ABE"/>
      </left>
      <right style="medium">
        <color rgb="FF008ABE"/>
      </right>
      <top/>
      <bottom style="medium">
        <color rgb="FF008AB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medium">
        <color rgb="FF008ABE"/>
      </left>
      <right/>
      <top style="medium">
        <color rgb="FF008ABE"/>
      </top>
      <bottom/>
      <diagonal/>
    </border>
    <border>
      <left/>
      <right/>
      <top style="medium">
        <color rgb="FF008ABE"/>
      </top>
      <bottom/>
      <diagonal/>
    </border>
    <border>
      <left/>
      <right style="medium">
        <color rgb="FF008ABE"/>
      </right>
      <top style="medium">
        <color rgb="FF008ABE"/>
      </top>
      <bottom/>
      <diagonal/>
    </border>
    <border>
      <left style="medium">
        <color rgb="FF008ABE"/>
      </left>
      <right/>
      <top/>
      <bottom/>
      <diagonal/>
    </border>
    <border>
      <left/>
      <right style="medium">
        <color rgb="FF008ABE"/>
      </right>
      <top/>
      <bottom/>
      <diagonal/>
    </border>
    <border>
      <left style="medium">
        <color rgb="FF008ABE"/>
      </left>
      <right/>
      <top/>
      <bottom style="medium">
        <color rgb="FF008ABE"/>
      </bottom>
      <diagonal/>
    </border>
    <border>
      <left/>
      <right/>
      <top/>
      <bottom style="medium">
        <color rgb="FF008ABE"/>
      </bottom>
      <diagonal/>
    </border>
    <border>
      <left/>
      <right style="medium">
        <color rgb="FF008ABE"/>
      </right>
      <top/>
      <bottom style="medium">
        <color rgb="FF008AB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64" fontId="0" fillId="4" borderId="3" xfId="0" applyNumberFormat="1" applyFont="1" applyFill="1" applyBorder="1"/>
    <xf numFmtId="164" fontId="0" fillId="4" borderId="1" xfId="0" applyNumberFormat="1" applyFont="1" applyFill="1" applyBorder="1"/>
    <xf numFmtId="164" fontId="6" fillId="0" borderId="0" xfId="0" applyNumberFormat="1" applyFont="1"/>
    <xf numFmtId="164" fontId="7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64" fontId="0" fillId="0" borderId="1" xfId="0" applyNumberFormat="1" applyFont="1" applyBorder="1"/>
    <xf numFmtId="0" fontId="6" fillId="0" borderId="0" xfId="0" applyFont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6" fillId="0" borderId="9" xfId="0" applyNumberFormat="1" applyFont="1" applyBorder="1"/>
    <xf numFmtId="166" fontId="0" fillId="0" borderId="1" xfId="0" applyNumberFormat="1" applyFont="1" applyBorder="1"/>
    <xf numFmtId="164" fontId="0" fillId="0" borderId="9" xfId="0" applyNumberFormat="1" applyFont="1" applyBorder="1"/>
    <xf numFmtId="164" fontId="6" fillId="0" borderId="10" xfId="0" applyNumberFormat="1" applyFont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7" fontId="6" fillId="0" borderId="0" xfId="0" applyNumberFormat="1" applyFont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0" fillId="0" borderId="15" xfId="0" applyNumberFormat="1" applyFont="1" applyBorder="1"/>
    <xf numFmtId="0" fontId="9" fillId="0" borderId="0" xfId="0" applyFont="1"/>
    <xf numFmtId="0" fontId="10" fillId="0" borderId="0" xfId="0" applyFont="1"/>
    <xf numFmtId="0" fontId="11" fillId="5" borderId="16" xfId="0" applyFont="1" applyFill="1" applyBorder="1" applyAlignment="1">
      <alignment vertical="center" wrapText="1"/>
    </xf>
    <xf numFmtId="40" fontId="3" fillId="5" borderId="17" xfId="0" applyNumberFormat="1" applyFont="1" applyFill="1" applyBorder="1"/>
    <xf numFmtId="40" fontId="3" fillId="0" borderId="17" xfId="0" applyNumberFormat="1" applyFont="1" applyBorder="1"/>
    <xf numFmtId="0" fontId="3" fillId="3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/>
    <xf numFmtId="164" fontId="14" fillId="0" borderId="1" xfId="0" applyNumberFormat="1" applyFont="1" applyBorder="1"/>
    <xf numFmtId="0" fontId="12" fillId="0" borderId="13" xfId="0" applyFont="1" applyBorder="1" applyAlignment="1">
      <alignment horizontal="center"/>
    </xf>
    <xf numFmtId="164" fontId="13" fillId="0" borderId="13" xfId="0" applyNumberFormat="1" applyFont="1" applyBorder="1"/>
    <xf numFmtId="164" fontId="14" fillId="0" borderId="13" xfId="0" applyNumberFormat="1" applyFont="1" applyBorder="1"/>
    <xf numFmtId="0" fontId="12" fillId="6" borderId="19" xfId="0" applyFont="1" applyFill="1" applyBorder="1" applyAlignment="1">
      <alignment horizontal="center"/>
    </xf>
    <xf numFmtId="40" fontId="3" fillId="6" borderId="19" xfId="0" applyNumberFormat="1" applyFont="1" applyFill="1" applyBorder="1"/>
    <xf numFmtId="40" fontId="3" fillId="6" borderId="17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168" fontId="7" fillId="0" borderId="1" xfId="0" applyNumberFormat="1" applyFont="1" applyBorder="1"/>
    <xf numFmtId="169" fontId="10" fillId="7" borderId="28" xfId="0" applyNumberFormat="1" applyFont="1" applyFill="1" applyBorder="1"/>
    <xf numFmtId="169" fontId="10" fillId="0" borderId="1" xfId="0" applyNumberFormat="1" applyFont="1" applyBorder="1"/>
    <xf numFmtId="170" fontId="10" fillId="7" borderId="18" xfId="0" applyNumberFormat="1" applyFont="1" applyFill="1" applyBorder="1"/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 textRotation="90" wrapText="1"/>
    </xf>
    <xf numFmtId="14" fontId="10" fillId="0" borderId="0" xfId="0" applyNumberFormat="1" applyFont="1"/>
    <xf numFmtId="0" fontId="18" fillId="0" borderId="0" xfId="0" applyFont="1"/>
    <xf numFmtId="166" fontId="10" fillId="0" borderId="0" xfId="0" applyNumberFormat="1" applyFont="1"/>
    <xf numFmtId="170" fontId="10" fillId="0" borderId="0" xfId="0" applyNumberFormat="1" applyFont="1"/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textRotation="90" wrapText="1"/>
    </xf>
    <xf numFmtId="14" fontId="10" fillId="3" borderId="30" xfId="0" applyNumberFormat="1" applyFont="1" applyFill="1" applyBorder="1"/>
    <xf numFmtId="166" fontId="19" fillId="3" borderId="1" xfId="0" applyNumberFormat="1" applyFont="1" applyFill="1" applyBorder="1"/>
    <xf numFmtId="170" fontId="19" fillId="3" borderId="1" xfId="0" applyNumberFormat="1" applyFont="1" applyFill="1" applyBorder="1"/>
    <xf numFmtId="166" fontId="10" fillId="7" borderId="2" xfId="0" applyNumberFormat="1" applyFont="1" applyFill="1" applyBorder="1"/>
    <xf numFmtId="166" fontId="10" fillId="3" borderId="1" xfId="0" applyNumberFormat="1" applyFont="1" applyFill="1" applyBorder="1"/>
    <xf numFmtId="170" fontId="10" fillId="3" borderId="1" xfId="0" applyNumberFormat="1" applyFont="1" applyFill="1" applyBorder="1"/>
    <xf numFmtId="170" fontId="10" fillId="3" borderId="3" xfId="0" applyNumberFormat="1" applyFont="1" applyFill="1" applyBorder="1"/>
    <xf numFmtId="170" fontId="19" fillId="3" borderId="3" xfId="0" applyNumberFormat="1" applyFont="1" applyFill="1" applyBorder="1"/>
    <xf numFmtId="169" fontId="10" fillId="7" borderId="2" xfId="0" applyNumberFormat="1" applyFont="1" applyFill="1" applyBorder="1"/>
    <xf numFmtId="0" fontId="18" fillId="0" borderId="0" xfId="0" applyFont="1" applyAlignment="1"/>
    <xf numFmtId="166" fontId="10" fillId="0" borderId="0" xfId="0" applyNumberFormat="1" applyFont="1" applyAlignment="1"/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14" fontId="24" fillId="0" borderId="0" xfId="0" applyNumberFormat="1" applyFont="1"/>
    <xf numFmtId="0" fontId="24" fillId="0" borderId="0" xfId="0" applyFont="1"/>
    <xf numFmtId="166" fontId="24" fillId="0" borderId="0" xfId="0" applyNumberFormat="1" applyFont="1"/>
    <xf numFmtId="170" fontId="24" fillId="0" borderId="0" xfId="0" applyNumberFormat="1" applyFont="1"/>
    <xf numFmtId="0" fontId="24" fillId="0" borderId="0" xfId="0" applyFont="1" applyAlignment="1"/>
    <xf numFmtId="14" fontId="24" fillId="3" borderId="30" xfId="0" applyNumberFormat="1" applyFont="1" applyFill="1" applyBorder="1"/>
    <xf numFmtId="166" fontId="26" fillId="3" borderId="1" xfId="0" applyNumberFormat="1" applyFont="1" applyFill="1" applyBorder="1"/>
    <xf numFmtId="170" fontId="26" fillId="3" borderId="1" xfId="0" applyNumberFormat="1" applyFont="1" applyFill="1" applyBorder="1"/>
    <xf numFmtId="0" fontId="4" fillId="3" borderId="34" xfId="0" applyFont="1" applyFill="1" applyBorder="1" applyAlignment="1">
      <alignment horizontal="center" vertical="center"/>
    </xf>
    <xf numFmtId="164" fontId="6" fillId="0" borderId="34" xfId="0" applyNumberFormat="1" applyFont="1" applyBorder="1"/>
    <xf numFmtId="164" fontId="7" fillId="0" borderId="34" xfId="0" applyNumberFormat="1" applyFont="1" applyBorder="1"/>
    <xf numFmtId="0" fontId="3" fillId="0" borderId="34" xfId="0" applyFont="1" applyBorder="1"/>
    <xf numFmtId="0" fontId="1" fillId="2" borderId="36" xfId="0" applyFont="1" applyFill="1" applyBorder="1" applyAlignment="1">
      <alignment vertical="center" wrapText="1"/>
    </xf>
    <xf numFmtId="0" fontId="0" fillId="0" borderId="35" xfId="0" applyFont="1" applyBorder="1"/>
    <xf numFmtId="0" fontId="4" fillId="3" borderId="36" xfId="0" applyFont="1" applyFill="1" applyBorder="1"/>
    <xf numFmtId="0" fontId="26" fillId="4" borderId="36" xfId="0" applyFont="1" applyFill="1" applyBorder="1"/>
    <xf numFmtId="0" fontId="6" fillId="0" borderId="37" xfId="0" applyFont="1" applyBorder="1"/>
    <xf numFmtId="0" fontId="4" fillId="4" borderId="36" xfId="0" applyFont="1" applyFill="1" applyBorder="1"/>
    <xf numFmtId="0" fontId="7" fillId="0" borderId="37" xfId="0" applyFont="1" applyBorder="1"/>
    <xf numFmtId="0" fontId="3" fillId="0" borderId="37" xfId="0" applyFont="1" applyBorder="1"/>
    <xf numFmtId="0" fontId="28" fillId="0" borderId="37" xfId="0" applyFont="1" applyBorder="1"/>
    <xf numFmtId="9" fontId="3" fillId="0" borderId="0" xfId="1" applyFont="1"/>
    <xf numFmtId="0" fontId="5" fillId="0" borderId="4" xfId="0" applyFont="1" applyBorder="1" applyAlignment="1">
      <alignment horizontal="center" vertical="top" wrapText="1"/>
    </xf>
    <xf numFmtId="0" fontId="8" fillId="0" borderId="5" xfId="0" applyFont="1" applyBorder="1"/>
    <xf numFmtId="0" fontId="8" fillId="0" borderId="8" xfId="0" applyFont="1" applyBorder="1"/>
    <xf numFmtId="0" fontId="5" fillId="0" borderId="20" xfId="0" applyFont="1" applyBorder="1" applyAlignment="1">
      <alignment horizontal="left" vertical="center" wrapText="1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0" fillId="0" borderId="0" xfId="0" applyFont="1" applyAlignment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19" fillId="3" borderId="31" xfId="0" applyFont="1" applyFill="1" applyBorder="1" applyAlignment="1">
      <alignment horizontal="center"/>
    </xf>
    <xf numFmtId="0" fontId="8" fillId="0" borderId="32" xfId="0" applyFont="1" applyBorder="1"/>
    <xf numFmtId="0" fontId="19" fillId="3" borderId="15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 vertical="center" textRotation="90" wrapText="1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textRotation="90" wrapText="1"/>
    </xf>
    <xf numFmtId="0" fontId="25" fillId="8" borderId="28" xfId="0" applyFont="1" applyFill="1" applyBorder="1" applyAlignment="1">
      <alignment horizontal="center" vertical="center" textRotation="90" wrapText="1"/>
    </xf>
    <xf numFmtId="0" fontId="25" fillId="8" borderId="29" xfId="0" applyFont="1" applyFill="1" applyBorder="1" applyAlignment="1">
      <alignment horizontal="center" vertical="center" textRotation="90" wrapText="1"/>
    </xf>
    <xf numFmtId="0" fontId="25" fillId="8" borderId="18" xfId="0" applyFont="1" applyFill="1" applyBorder="1" applyAlignment="1">
      <alignment horizontal="center" vertical="center" textRotation="90" wrapText="1"/>
    </xf>
    <xf numFmtId="0" fontId="26" fillId="3" borderId="31" xfId="0" applyFont="1" applyFill="1" applyBorder="1" applyAlignment="1">
      <alignment horizontal="center"/>
    </xf>
    <xf numFmtId="0" fontId="27" fillId="0" borderId="32" xfId="0" applyFont="1" applyBorder="1"/>
    <xf numFmtId="166" fontId="20" fillId="9" borderId="33" xfId="0" applyNumberFormat="1" applyFont="1" applyFill="1" applyBorder="1" applyAlignment="1">
      <alignment horizontal="center"/>
    </xf>
    <xf numFmtId="0" fontId="8" fillId="0" borderId="34" xfId="0" applyFont="1" applyBorder="1"/>
    <xf numFmtId="0" fontId="21" fillId="0" borderId="0" xfId="0" applyFont="1" applyAlignment="1">
      <alignment horizontal="center"/>
    </xf>
    <xf numFmtId="164" fontId="2" fillId="2" borderId="38" xfId="0" applyNumberFormat="1" applyFont="1" applyFill="1" applyBorder="1"/>
    <xf numFmtId="164" fontId="2" fillId="2" borderId="36" xfId="0" applyNumberFormat="1" applyFont="1" applyFill="1" applyBorder="1"/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65" fontId="4" fillId="3" borderId="34" xfId="0" applyNumberFormat="1" applyFont="1" applyFill="1" applyBorder="1" applyAlignment="1">
      <alignment horizontal="center" vertical="center"/>
    </xf>
    <xf numFmtId="0" fontId="4" fillId="3" borderId="37" xfId="0" applyFont="1" applyFill="1" applyBorder="1"/>
    <xf numFmtId="164" fontId="0" fillId="4" borderId="38" xfId="0" applyNumberFormat="1" applyFont="1" applyFill="1" applyBorder="1"/>
    <xf numFmtId="164" fontId="4" fillId="4" borderId="36" xfId="0" applyNumberFormat="1" applyFont="1" applyFill="1" applyBorder="1"/>
    <xf numFmtId="164" fontId="6" fillId="0" borderId="39" xfId="0" applyNumberFormat="1" applyFont="1" applyBorder="1"/>
    <xf numFmtId="164" fontId="6" fillId="0" borderId="37" xfId="0" applyNumberFormat="1" applyFont="1" applyBorder="1"/>
    <xf numFmtId="164" fontId="7" fillId="0" borderId="39" xfId="0" applyNumberFormat="1" applyFont="1" applyBorder="1"/>
    <xf numFmtId="164" fontId="7" fillId="0" borderId="37" xfId="0" applyNumberFormat="1" applyFont="1" applyBorder="1"/>
    <xf numFmtId="0" fontId="3" fillId="0" borderId="39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2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19050</xdr:colOff>
      <xdr:row>3</xdr:row>
      <xdr:rowOff>142875</xdr:rowOff>
    </xdr:from>
    <xdr:ext cx="1200150" cy="857250"/>
    <xdr:pic>
      <xdr:nvPicPr>
        <xdr:cNvPr id="2" name="image1.png" descr="Logo celeste transparent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7</xdr:row>
      <xdr:rowOff>85725</xdr:rowOff>
    </xdr:from>
    <xdr:ext cx="1000125" cy="914400"/>
    <xdr:pic>
      <xdr:nvPicPr>
        <xdr:cNvPr id="2" name="image1.png" descr="Logo celeste transparente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3" topLeftCell="A4" activePane="bottomLeft" state="frozen"/>
      <selection pane="bottomLeft" activeCell="C3" sqref="C3"/>
    </sheetView>
  </sheetViews>
  <sheetFormatPr baseColWidth="10" defaultColWidth="12.625" defaultRowHeight="15" customHeight="1" x14ac:dyDescent="0.2"/>
  <cols>
    <col min="1" max="1" width="28.25" customWidth="1"/>
    <col min="2" max="2" width="16.5" customWidth="1"/>
    <col min="3" max="3" width="13.75" customWidth="1"/>
    <col min="4" max="4" width="15.25" customWidth="1"/>
    <col min="5" max="5" width="12.75" customWidth="1"/>
    <col min="6" max="6" width="13.5" customWidth="1"/>
    <col min="7" max="8" width="13.625" customWidth="1"/>
    <col min="9" max="9" width="13.5" customWidth="1"/>
    <col min="10" max="11" width="13.625" customWidth="1"/>
    <col min="12" max="12" width="12.875" customWidth="1"/>
    <col min="13" max="13" width="13.375" customWidth="1"/>
    <col min="14" max="14" width="13.875" customWidth="1"/>
    <col min="15" max="15" width="5.875" customWidth="1"/>
    <col min="16" max="16" width="16.75" customWidth="1"/>
    <col min="17" max="17" width="10" customWidth="1"/>
    <col min="18" max="26" width="9.375" customWidth="1"/>
  </cols>
  <sheetData>
    <row r="1" spans="1:26" ht="31.5" customHeight="1" x14ac:dyDescent="0.35">
      <c r="A1" s="88" t="s">
        <v>0</v>
      </c>
      <c r="B1" s="124">
        <f t="shared" ref="B1:N1" si="0">B4+B10</f>
        <v>25631.374</v>
      </c>
      <c r="C1" s="2">
        <f t="shared" si="0"/>
        <v>15000</v>
      </c>
      <c r="D1" s="2">
        <f t="shared" si="0"/>
        <v>0</v>
      </c>
      <c r="E1" s="2">
        <f t="shared" si="0"/>
        <v>1214.0874989613401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800</v>
      </c>
      <c r="K1" s="2">
        <f t="shared" si="0"/>
        <v>0</v>
      </c>
      <c r="L1" s="2">
        <f t="shared" si="0"/>
        <v>0</v>
      </c>
      <c r="M1" s="2">
        <f t="shared" si="0"/>
        <v>5200</v>
      </c>
      <c r="N1" s="125">
        <f t="shared" si="0"/>
        <v>47845.461498961333</v>
      </c>
      <c r="O1" s="87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 x14ac:dyDescent="0.35">
      <c r="A2" s="89"/>
      <c r="B2" s="12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27" t="s">
        <v>13</v>
      </c>
      <c r="O2" s="87"/>
      <c r="P2" s="6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35">
      <c r="A3" s="90" t="s">
        <v>14</v>
      </c>
      <c r="B3" s="128">
        <f>35.5229</f>
        <v>35.5229</v>
      </c>
      <c r="C3" s="129">
        <f>(B3*0.17%)+B3</f>
        <v>35.583288930000002</v>
      </c>
      <c r="D3" s="129">
        <f t="shared" ref="D3:M3" si="1">(C3*0.17%)+C3</f>
        <v>35.643780521181</v>
      </c>
      <c r="E3" s="129">
        <f t="shared" si="1"/>
        <v>35.704374948067006</v>
      </c>
      <c r="F3" s="129">
        <f t="shared" si="1"/>
        <v>35.765072385478717</v>
      </c>
      <c r="G3" s="129">
        <f t="shared" si="1"/>
        <v>35.825873008534032</v>
      </c>
      <c r="H3" s="129">
        <f t="shared" si="1"/>
        <v>35.886776992648542</v>
      </c>
      <c r="I3" s="129">
        <f t="shared" si="1"/>
        <v>35.947784513536043</v>
      </c>
      <c r="J3" s="129">
        <f t="shared" si="1"/>
        <v>36.008895747209053</v>
      </c>
      <c r="K3" s="129">
        <f t="shared" si="1"/>
        <v>36.07011086997931</v>
      </c>
      <c r="L3" s="129">
        <f>(K3*0.17%)+K3</f>
        <v>36.131430058458271</v>
      </c>
      <c r="M3" s="129">
        <f t="shared" si="1"/>
        <v>36.192853489557649</v>
      </c>
      <c r="N3" s="130"/>
      <c r="O3" s="87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35">
      <c r="A4" s="91" t="s">
        <v>121</v>
      </c>
      <c r="B4" s="131">
        <f t="shared" ref="B4:M4" si="2">SUM(B5:B9)</f>
        <v>23131.374</v>
      </c>
      <c r="C4" s="10">
        <f t="shared" si="2"/>
        <v>15000</v>
      </c>
      <c r="D4" s="10">
        <f t="shared" si="2"/>
        <v>0</v>
      </c>
      <c r="E4" s="10">
        <f t="shared" si="2"/>
        <v>1214.0874989613401</v>
      </c>
      <c r="F4" s="10">
        <f t="shared" si="2"/>
        <v>0</v>
      </c>
      <c r="G4" s="10">
        <f t="shared" si="2"/>
        <v>0</v>
      </c>
      <c r="H4" s="10">
        <f t="shared" si="2"/>
        <v>0</v>
      </c>
      <c r="I4" s="10">
        <f t="shared" si="2"/>
        <v>0</v>
      </c>
      <c r="J4" s="10">
        <f t="shared" si="2"/>
        <v>800</v>
      </c>
      <c r="K4" s="10">
        <f t="shared" si="2"/>
        <v>0</v>
      </c>
      <c r="L4" s="10">
        <f t="shared" si="2"/>
        <v>0</v>
      </c>
      <c r="M4" s="10">
        <f t="shared" si="2"/>
        <v>5200</v>
      </c>
      <c r="N4" s="132">
        <f t="shared" ref="N4:N15" si="3">SUM(B4:M4)</f>
        <v>45345.461498961333</v>
      </c>
      <c r="O4" s="87"/>
      <c r="P4" s="4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35">
      <c r="A5" s="92" t="s">
        <v>15</v>
      </c>
      <c r="B5" s="133">
        <f>Enero!H30+Enero!J30</f>
        <v>21131.374</v>
      </c>
      <c r="C5" s="85">
        <f>Febrero!H30+Febrero!J30</f>
        <v>15000</v>
      </c>
      <c r="D5" s="85">
        <f>Marzo!H30+Marzo!J30</f>
        <v>0</v>
      </c>
      <c r="E5" s="85">
        <f>Abril!H30+Abril!J30</f>
        <v>1214.0874989613401</v>
      </c>
      <c r="F5" s="85">
        <f>Mayo!H30+Mayo!J30</f>
        <v>0</v>
      </c>
      <c r="G5" s="85">
        <f>Junio!H30+Junio!J30</f>
        <v>0</v>
      </c>
      <c r="H5" s="85">
        <f>Julio!H30+Julio!J30</f>
        <v>0</v>
      </c>
      <c r="I5" s="85">
        <f>Agosto!H30+Agosto!J30</f>
        <v>0</v>
      </c>
      <c r="J5" s="85">
        <f>Septiembre!H30+Septiembre!J30</f>
        <v>800</v>
      </c>
      <c r="K5" s="85">
        <f>Octubre!H30+Octubre!J30</f>
        <v>0</v>
      </c>
      <c r="L5" s="85">
        <f>Noviembre!H30+Noviembre!J30</f>
        <v>0</v>
      </c>
      <c r="M5" s="85">
        <f>Diciembre!H30+Diciembre!J30</f>
        <v>5200</v>
      </c>
      <c r="N5" s="134">
        <f t="shared" si="3"/>
        <v>43345.461498961333</v>
      </c>
      <c r="O5" s="87"/>
      <c r="P5" s="4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35">
      <c r="A6" s="92" t="s">
        <v>16</v>
      </c>
      <c r="B6" s="133">
        <f>Enero!H56+Enero!J56</f>
        <v>2000</v>
      </c>
      <c r="C6" s="85">
        <f>Febrero!H56+Febrero!J56</f>
        <v>0</v>
      </c>
      <c r="D6" s="85">
        <f>Marzo!H56+Marzo!J56</f>
        <v>0</v>
      </c>
      <c r="E6" s="85">
        <f>Abril!H56+Abril!J56</f>
        <v>0</v>
      </c>
      <c r="F6" s="85">
        <f>Mayo!H56+Mayo!J56</f>
        <v>0</v>
      </c>
      <c r="G6" s="85">
        <f>Junio!H56+Junio!J56</f>
        <v>0</v>
      </c>
      <c r="H6" s="85">
        <f>Julio!H56+Julio!J56</f>
        <v>0</v>
      </c>
      <c r="I6" s="85">
        <f>Agosto!H56+Agosto!J56</f>
        <v>0</v>
      </c>
      <c r="J6" s="85">
        <f>Septiembre!H56+Septiembre!J56</f>
        <v>0</v>
      </c>
      <c r="K6" s="85">
        <f>Octubre!H56+Octubre!J56</f>
        <v>0</v>
      </c>
      <c r="L6" s="85">
        <f>Noviembre!H56+Noviembre!J56</f>
        <v>0</v>
      </c>
      <c r="M6" s="85">
        <f>Diciembre!H56+Diciembre!J56</f>
        <v>0</v>
      </c>
      <c r="N6" s="134">
        <f t="shared" si="3"/>
        <v>2000</v>
      </c>
      <c r="O6" s="87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35">
      <c r="A7" s="92" t="s">
        <v>17</v>
      </c>
      <c r="B7" s="133">
        <f>Enero!H83+Enero!J83</f>
        <v>0</v>
      </c>
      <c r="C7" s="85">
        <f>Febrero!H83+Febrero!J83</f>
        <v>0</v>
      </c>
      <c r="D7" s="85">
        <f>Marzo!H83+Marzo!J83</f>
        <v>0</v>
      </c>
      <c r="E7" s="85">
        <f>Abril!H83+Abril!J83</f>
        <v>0</v>
      </c>
      <c r="F7" s="85">
        <f>Mayo!H83+Mayo!J83</f>
        <v>0</v>
      </c>
      <c r="G7" s="85">
        <f>Junio!H83+Junio!J83</f>
        <v>0</v>
      </c>
      <c r="H7" s="85">
        <f>Julio!H83+Julio!J83</f>
        <v>0</v>
      </c>
      <c r="I7" s="85">
        <f>Agosto!H83+Agosto!J83</f>
        <v>0</v>
      </c>
      <c r="J7" s="85">
        <f>Septiembre!H83+Septiembre!J83</f>
        <v>0</v>
      </c>
      <c r="K7" s="85">
        <f>Octubre!H83+Octubre!J83</f>
        <v>0</v>
      </c>
      <c r="L7" s="85">
        <f>Noviembre!H83+Noviembre!J83</f>
        <v>0</v>
      </c>
      <c r="M7" s="85">
        <f>Diciembre!H83+Diciembre!J83</f>
        <v>0</v>
      </c>
      <c r="N7" s="134">
        <f t="shared" si="3"/>
        <v>0</v>
      </c>
      <c r="O7" s="87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35">
      <c r="A8" s="92" t="s">
        <v>18</v>
      </c>
      <c r="B8" s="133">
        <f>Enero!H109+Enero!J109</f>
        <v>0</v>
      </c>
      <c r="C8" s="85">
        <f>Febrero!H109+Febrero!J109</f>
        <v>0</v>
      </c>
      <c r="D8" s="85">
        <f>Marzo!H109+Marzo!J109</f>
        <v>0</v>
      </c>
      <c r="E8" s="85">
        <f>Abril!H109+Abril!J109</f>
        <v>0</v>
      </c>
      <c r="F8" s="85">
        <f>Mayo!H109+Mayo!J109</f>
        <v>0</v>
      </c>
      <c r="G8" s="85">
        <f>Junio!H109+Junio!J109</f>
        <v>0</v>
      </c>
      <c r="H8" s="85">
        <f>Julio!H109+Julio!J109</f>
        <v>0</v>
      </c>
      <c r="I8" s="85">
        <f>Agosto!H109+Agosto!J109</f>
        <v>0</v>
      </c>
      <c r="J8" s="85">
        <f>Septiembre!H109+Septiembre!J109</f>
        <v>0</v>
      </c>
      <c r="K8" s="85">
        <f>Octubre!H109+Octubre!J109</f>
        <v>0</v>
      </c>
      <c r="L8" s="85">
        <f>Noviembre!H109+Noviembre!J109</f>
        <v>0</v>
      </c>
      <c r="M8" s="85">
        <f>Diciembre!H109+Diciembre!J109</f>
        <v>0</v>
      </c>
      <c r="N8" s="134">
        <f t="shared" si="3"/>
        <v>0</v>
      </c>
      <c r="O8" s="87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35">
      <c r="A9" s="92" t="s">
        <v>19</v>
      </c>
      <c r="B9" s="133">
        <f>Enero!H137+Enero!J137</f>
        <v>0</v>
      </c>
      <c r="C9" s="85">
        <f>Febrero!H137+Febrero!J137</f>
        <v>0</v>
      </c>
      <c r="D9" s="85">
        <f>Marzo!H137+Marzo!J137</f>
        <v>0</v>
      </c>
      <c r="E9" s="85">
        <f>Abril!H137+Abril!J137</f>
        <v>0</v>
      </c>
      <c r="F9" s="85">
        <f>Mayo!H137+Mayo!J137</f>
        <v>0</v>
      </c>
      <c r="G9" s="85">
        <f>Junio!H137+Junio!J137</f>
        <v>0</v>
      </c>
      <c r="H9" s="85">
        <f>Julio!H137+Julio!J137</f>
        <v>0</v>
      </c>
      <c r="I9" s="85">
        <f>Agosto!H137+Agosto!J137</f>
        <v>0</v>
      </c>
      <c r="J9" s="85">
        <f>Septiembre!H137+Septiembre!J137</f>
        <v>0</v>
      </c>
      <c r="K9" s="85">
        <f>Octubre!H137+Octubre!J137</f>
        <v>0</v>
      </c>
      <c r="L9" s="85">
        <f>Noviembre!H137+Noviembre!J137</f>
        <v>0</v>
      </c>
      <c r="M9" s="85">
        <f>Diciembre!H137+Diciembre!J137</f>
        <v>0</v>
      </c>
      <c r="N9" s="134">
        <f t="shared" si="3"/>
        <v>0</v>
      </c>
      <c r="O9" s="87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35">
      <c r="A10" s="93" t="s">
        <v>20</v>
      </c>
      <c r="B10" s="131">
        <f>SUM(B11:B50)</f>
        <v>2500</v>
      </c>
      <c r="C10" s="9">
        <f t="shared" ref="C10:J10" si="4">SUM(C11:C50)</f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>SUM(K11:K50)</f>
        <v>0</v>
      </c>
      <c r="L10" s="9">
        <f t="shared" ref="L10" si="5">SUM(L11:L50)</f>
        <v>0</v>
      </c>
      <c r="M10" s="9">
        <f t="shared" ref="M10" si="6">SUM(M11:M50)</f>
        <v>0</v>
      </c>
      <c r="N10" s="132">
        <f t="shared" si="3"/>
        <v>2500</v>
      </c>
      <c r="O10" s="8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35">
      <c r="A11" s="92" t="s">
        <v>21</v>
      </c>
      <c r="B11" s="133">
        <v>2000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134">
        <f t="shared" si="3"/>
        <v>2000</v>
      </c>
      <c r="O11" s="8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35">
      <c r="A12" s="96" t="s">
        <v>122</v>
      </c>
      <c r="B12" s="133">
        <v>500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34">
        <f t="shared" si="3"/>
        <v>500</v>
      </c>
      <c r="O12" s="8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35">
      <c r="A13" s="92" t="s">
        <v>22</v>
      </c>
      <c r="B13" s="133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34">
        <f t="shared" si="3"/>
        <v>0</v>
      </c>
      <c r="O13" s="8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35">
      <c r="A14" s="92" t="s">
        <v>23</v>
      </c>
      <c r="B14" s="133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34">
        <f t="shared" si="3"/>
        <v>0</v>
      </c>
      <c r="O14" s="8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35">
      <c r="A15" s="92" t="s">
        <v>24</v>
      </c>
      <c r="B15" s="13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34">
        <f t="shared" si="3"/>
        <v>0</v>
      </c>
      <c r="O15" s="8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35">
      <c r="A16" s="94"/>
      <c r="B16" s="13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136"/>
      <c r="O16" s="8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35">
      <c r="A17" s="94"/>
      <c r="B17" s="13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136"/>
      <c r="O17" s="8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35">
      <c r="A18" s="94"/>
      <c r="B18" s="13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36"/>
      <c r="O18" s="8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35">
      <c r="A19" s="95"/>
      <c r="B19" s="13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36"/>
      <c r="O19" s="8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35">
      <c r="A20" s="95"/>
      <c r="B20" s="13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95"/>
      <c r="O20" s="8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35">
      <c r="A21" s="95"/>
      <c r="B21" s="13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95"/>
      <c r="O21" s="8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35">
      <c r="A22" s="95"/>
      <c r="B22" s="13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5"/>
      <c r="O22" s="8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35">
      <c r="A23" s="95"/>
      <c r="B23" s="13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95"/>
      <c r="O23" s="8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35">
      <c r="A24" s="95"/>
      <c r="B24" s="13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5"/>
      <c r="O24" s="8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5">
      <c r="A25" s="95"/>
      <c r="B25" s="13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5"/>
      <c r="O25" s="8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35">
      <c r="A26" s="95"/>
      <c r="B26" s="13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5"/>
      <c r="O26" s="8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35">
      <c r="A27" s="95"/>
      <c r="B27" s="13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5"/>
      <c r="O27" s="8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35">
      <c r="A28" s="95"/>
      <c r="B28" s="13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95"/>
      <c r="O28" s="8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35">
      <c r="A29" s="95"/>
      <c r="B29" s="13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95"/>
      <c r="O29" s="8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35">
      <c r="A30" s="95"/>
      <c r="B30" s="13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95"/>
      <c r="O30" s="8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00"/>
  <sheetViews>
    <sheetView workbookViewId="0">
      <pane ySplit="3" topLeftCell="A109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1:9" x14ac:dyDescent="0.25">
      <c r="I1" s="49">
        <f>I2*Ingresos!B3</f>
        <v>0</v>
      </c>
    </row>
    <row r="2" spans="1:9" x14ac:dyDescent="0.25">
      <c r="H2" s="50">
        <f t="shared" ref="H2:I2" si="0">H30+H56+H83+H109+H137</f>
        <v>0</v>
      </c>
      <c r="I2" s="51">
        <f t="shared" si="0"/>
        <v>0</v>
      </c>
    </row>
    <row r="3" spans="1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1:9" ht="14.25" customHeight="1" x14ac:dyDescent="0.2">
      <c r="A4" s="80"/>
      <c r="B4" s="116" t="s">
        <v>15</v>
      </c>
      <c r="C4" s="76">
        <v>43834</v>
      </c>
      <c r="D4" s="77">
        <v>1</v>
      </c>
      <c r="E4" s="80"/>
      <c r="F4" s="80"/>
      <c r="G4" s="80"/>
      <c r="H4" s="78"/>
      <c r="I4" s="79"/>
    </row>
    <row r="5" spans="1:9" ht="14.25" x14ac:dyDescent="0.2">
      <c r="A5" s="80"/>
      <c r="B5" s="117"/>
      <c r="C5" s="76">
        <v>43834</v>
      </c>
      <c r="D5" s="77">
        <v>2</v>
      </c>
      <c r="E5" s="80"/>
      <c r="F5" s="80"/>
      <c r="G5" s="80"/>
      <c r="H5" s="78"/>
      <c r="I5" s="79"/>
    </row>
    <row r="6" spans="1:9" ht="14.25" x14ac:dyDescent="0.2">
      <c r="A6" s="80"/>
      <c r="B6" s="117"/>
      <c r="C6" s="76"/>
      <c r="D6" s="77">
        <v>3</v>
      </c>
      <c r="E6" s="80"/>
      <c r="F6" s="80"/>
      <c r="G6" s="80"/>
      <c r="H6" s="78"/>
      <c r="I6" s="79"/>
    </row>
    <row r="7" spans="1:9" ht="14.25" x14ac:dyDescent="0.2">
      <c r="A7" s="80"/>
      <c r="B7" s="117"/>
      <c r="C7" s="76"/>
      <c r="D7" s="77">
        <v>4</v>
      </c>
      <c r="E7" s="80"/>
      <c r="F7" s="80"/>
      <c r="G7" s="80"/>
      <c r="H7" s="78"/>
      <c r="I7" s="79"/>
    </row>
    <row r="8" spans="1:9" ht="14.25" x14ac:dyDescent="0.2">
      <c r="A8" s="80"/>
      <c r="B8" s="117"/>
      <c r="C8" s="76"/>
      <c r="D8" s="77">
        <v>5</v>
      </c>
      <c r="E8" s="80"/>
      <c r="F8" s="80"/>
      <c r="G8" s="80"/>
      <c r="H8" s="78"/>
      <c r="I8" s="79"/>
    </row>
    <row r="9" spans="1:9" ht="14.25" x14ac:dyDescent="0.2">
      <c r="A9" s="80"/>
      <c r="B9" s="117"/>
      <c r="C9" s="76"/>
      <c r="D9" s="77">
        <v>6</v>
      </c>
      <c r="E9" s="80"/>
      <c r="F9" s="80"/>
      <c r="G9" s="80"/>
      <c r="H9" s="78"/>
      <c r="I9" s="79"/>
    </row>
    <row r="10" spans="1:9" ht="14.25" x14ac:dyDescent="0.2">
      <c r="A10" s="80"/>
      <c r="B10" s="117"/>
      <c r="C10" s="76"/>
      <c r="D10" s="77">
        <v>7</v>
      </c>
      <c r="E10" s="80"/>
      <c r="F10" s="80"/>
      <c r="G10" s="80"/>
      <c r="H10" s="78"/>
      <c r="I10" s="79"/>
    </row>
    <row r="11" spans="1:9" ht="14.25" x14ac:dyDescent="0.2">
      <c r="A11" s="80"/>
      <c r="B11" s="117"/>
      <c r="C11" s="76"/>
      <c r="D11" s="77">
        <v>8</v>
      </c>
      <c r="E11" s="80"/>
      <c r="F11" s="80"/>
      <c r="G11" s="80"/>
      <c r="H11" s="78"/>
      <c r="I11" s="79"/>
    </row>
    <row r="12" spans="1:9" ht="14.25" x14ac:dyDescent="0.2">
      <c r="A12" s="80"/>
      <c r="B12" s="117"/>
      <c r="C12" s="76"/>
      <c r="D12" s="77">
        <v>9</v>
      </c>
      <c r="E12" s="80"/>
      <c r="F12" s="80"/>
      <c r="G12" s="80"/>
      <c r="H12" s="78"/>
      <c r="I12" s="79"/>
    </row>
    <row r="13" spans="1:9" ht="14.25" x14ac:dyDescent="0.2">
      <c r="A13" s="80"/>
      <c r="B13" s="117"/>
      <c r="C13" s="76"/>
      <c r="D13" s="77">
        <v>10</v>
      </c>
      <c r="E13" s="80"/>
      <c r="F13" s="80"/>
      <c r="G13" s="80"/>
      <c r="H13" s="78"/>
      <c r="I13" s="79"/>
    </row>
    <row r="14" spans="1:9" ht="14.25" x14ac:dyDescent="0.2">
      <c r="A14" s="80"/>
      <c r="B14" s="117"/>
      <c r="C14" s="76"/>
      <c r="D14" s="77">
        <v>11</v>
      </c>
      <c r="E14" s="80"/>
      <c r="F14" s="80"/>
      <c r="G14" s="80"/>
      <c r="H14" s="78"/>
      <c r="I14" s="79"/>
    </row>
    <row r="15" spans="1:9" ht="14.25" x14ac:dyDescent="0.2">
      <c r="A15" s="80"/>
      <c r="B15" s="117"/>
      <c r="C15" s="76"/>
      <c r="D15" s="77">
        <v>12</v>
      </c>
      <c r="E15" s="80"/>
      <c r="F15" s="80"/>
      <c r="G15" s="80"/>
      <c r="H15" s="78"/>
      <c r="I15" s="79"/>
    </row>
    <row r="16" spans="1:9" ht="14.25" x14ac:dyDescent="0.2">
      <c r="A16" s="80"/>
      <c r="B16" s="117"/>
      <c r="C16" s="76"/>
      <c r="D16" s="77">
        <v>13</v>
      </c>
      <c r="E16" s="80"/>
      <c r="F16" s="80"/>
      <c r="G16" s="80"/>
      <c r="H16" s="78"/>
      <c r="I16" s="79"/>
    </row>
    <row r="17" spans="1:10" ht="14.25" x14ac:dyDescent="0.2">
      <c r="A17" s="80"/>
      <c r="B17" s="117"/>
      <c r="C17" s="76"/>
      <c r="D17" s="77">
        <v>14</v>
      </c>
      <c r="E17" s="80"/>
      <c r="F17" s="80"/>
      <c r="G17" s="80"/>
      <c r="H17" s="78"/>
      <c r="I17" s="79"/>
    </row>
    <row r="18" spans="1:10" ht="14.25" x14ac:dyDescent="0.2">
      <c r="A18" s="80"/>
      <c r="B18" s="117"/>
      <c r="C18" s="76"/>
      <c r="D18" s="77">
        <v>15</v>
      </c>
      <c r="E18" s="80"/>
      <c r="F18" s="80"/>
      <c r="G18" s="80"/>
      <c r="H18" s="78"/>
      <c r="I18" s="79"/>
    </row>
    <row r="19" spans="1:10" ht="14.25" x14ac:dyDescent="0.2">
      <c r="A19" s="80"/>
      <c r="B19" s="117"/>
      <c r="C19" s="76"/>
      <c r="D19" s="77">
        <v>16</v>
      </c>
      <c r="E19" s="80"/>
      <c r="F19" s="80"/>
      <c r="G19" s="80"/>
      <c r="H19" s="78"/>
      <c r="I19" s="79"/>
    </row>
    <row r="20" spans="1:10" ht="14.25" x14ac:dyDescent="0.2">
      <c r="A20" s="80"/>
      <c r="B20" s="117"/>
      <c r="C20" s="76"/>
      <c r="D20" s="77">
        <v>17</v>
      </c>
      <c r="E20" s="80"/>
      <c r="F20" s="80"/>
      <c r="G20" s="80"/>
      <c r="H20" s="78"/>
      <c r="I20" s="79"/>
    </row>
    <row r="21" spans="1:10" ht="15.75" customHeight="1" x14ac:dyDescent="0.2">
      <c r="A21" s="80"/>
      <c r="B21" s="117"/>
      <c r="C21" s="76"/>
      <c r="D21" s="77">
        <v>18</v>
      </c>
      <c r="E21" s="80"/>
      <c r="F21" s="80"/>
      <c r="G21" s="80"/>
      <c r="H21" s="78"/>
      <c r="I21" s="79"/>
    </row>
    <row r="22" spans="1:10" ht="15.75" customHeight="1" x14ac:dyDescent="0.2">
      <c r="A22" s="80"/>
      <c r="B22" s="117"/>
      <c r="C22" s="76"/>
      <c r="D22" s="77">
        <v>19</v>
      </c>
      <c r="E22" s="80"/>
      <c r="F22" s="80"/>
      <c r="G22" s="80"/>
      <c r="H22" s="78"/>
      <c r="I22" s="79"/>
    </row>
    <row r="23" spans="1:10" ht="15.75" customHeight="1" x14ac:dyDescent="0.2">
      <c r="A23" s="80"/>
      <c r="B23" s="117"/>
      <c r="C23" s="76"/>
      <c r="D23" s="77">
        <v>20</v>
      </c>
      <c r="E23" s="80"/>
      <c r="F23" s="80"/>
      <c r="G23" s="80"/>
      <c r="H23" s="78"/>
      <c r="I23" s="79"/>
    </row>
    <row r="24" spans="1:10" ht="15.75" customHeight="1" x14ac:dyDescent="0.2">
      <c r="A24" s="80"/>
      <c r="B24" s="117"/>
      <c r="C24" s="76"/>
      <c r="D24" s="77">
        <v>21</v>
      </c>
      <c r="E24" s="80"/>
      <c r="F24" s="80"/>
      <c r="G24" s="80"/>
      <c r="H24" s="78"/>
      <c r="I24" s="79"/>
    </row>
    <row r="25" spans="1:10" ht="15.75" customHeight="1" x14ac:dyDescent="0.2">
      <c r="A25" s="80"/>
      <c r="B25" s="117"/>
      <c r="C25" s="76"/>
      <c r="D25" s="77">
        <v>22</v>
      </c>
      <c r="E25" s="80"/>
      <c r="F25" s="80"/>
      <c r="G25" s="80"/>
      <c r="H25" s="78"/>
      <c r="I25" s="79"/>
    </row>
    <row r="26" spans="1:10" ht="15.75" customHeight="1" x14ac:dyDescent="0.2">
      <c r="A26" s="80"/>
      <c r="B26" s="117"/>
      <c r="C26" s="76"/>
      <c r="D26" s="77">
        <v>23</v>
      </c>
      <c r="E26" s="80"/>
      <c r="F26" s="80"/>
      <c r="G26" s="80"/>
      <c r="H26" s="78"/>
      <c r="I26" s="79"/>
    </row>
    <row r="27" spans="1:10" ht="15.75" customHeight="1" x14ac:dyDescent="0.2">
      <c r="A27" s="80"/>
      <c r="B27" s="117"/>
      <c r="C27" s="76"/>
      <c r="D27" s="77">
        <v>24</v>
      </c>
      <c r="E27" s="80"/>
      <c r="F27" s="80"/>
      <c r="G27" s="80"/>
      <c r="H27" s="78"/>
      <c r="I27" s="79"/>
    </row>
    <row r="28" spans="1:10" ht="15.75" customHeight="1" x14ac:dyDescent="0.2">
      <c r="A28" s="80"/>
      <c r="B28" s="117"/>
      <c r="C28" s="76"/>
      <c r="D28" s="77">
        <v>25</v>
      </c>
      <c r="E28" s="80"/>
      <c r="F28" s="80"/>
      <c r="G28" s="80"/>
      <c r="H28" s="78"/>
      <c r="I28" s="79"/>
    </row>
    <row r="29" spans="1:10" ht="15.75" customHeight="1" x14ac:dyDescent="0.2">
      <c r="A29" s="80"/>
      <c r="B29" s="117"/>
      <c r="C29" s="76"/>
      <c r="D29" s="77">
        <v>26</v>
      </c>
      <c r="E29" s="80"/>
      <c r="F29" s="80"/>
      <c r="G29" s="80"/>
      <c r="H29" s="78"/>
      <c r="I29" s="79"/>
    </row>
    <row r="30" spans="1:10" ht="15.75" customHeight="1" x14ac:dyDescent="0.25">
      <c r="A30" s="80"/>
      <c r="B30" s="118"/>
      <c r="C30" s="81"/>
      <c r="D30" s="119" t="s">
        <v>90</v>
      </c>
      <c r="E30" s="120"/>
      <c r="F30" s="120"/>
      <c r="G30" s="120"/>
      <c r="H30" s="82">
        <f t="shared" ref="H30:I30" si="1">SUM(H4:H29)</f>
        <v>0</v>
      </c>
      <c r="I30" s="83">
        <f t="shared" si="1"/>
        <v>0</v>
      </c>
      <c r="J30" s="69">
        <f>I30*Ingresos!$H$3</f>
        <v>0</v>
      </c>
    </row>
    <row r="31" spans="1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1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I56*Ingresos!$H$3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I83*Ingresos!$H$3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I109*Ingresos!$H$3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I137*Ingresos!$H$3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9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000"/>
  <sheetViews>
    <sheetView workbookViewId="0">
      <pane ySplit="3" topLeftCell="A124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5">
      <c r="B4" s="113" t="s">
        <v>15</v>
      </c>
      <c r="C4" s="55">
        <v>43834</v>
      </c>
      <c r="D4" s="56">
        <v>1</v>
      </c>
      <c r="H4" s="57"/>
      <c r="I4" s="58"/>
    </row>
    <row r="5" spans="2:9" x14ac:dyDescent="0.25">
      <c r="B5" s="114"/>
      <c r="C5" s="55">
        <v>43834</v>
      </c>
      <c r="D5" s="56">
        <v>2</v>
      </c>
      <c r="H5" s="57"/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I30*Ingresos!$I$3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I56*Ingresos!$I$3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I83*Ingresos!$I$3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I109*Ingresos!$I$3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I137*Ingresos!$I$3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A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000"/>
  <sheetViews>
    <sheetView workbookViewId="0">
      <pane ySplit="3" topLeftCell="A4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1.7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800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5">
      <c r="B4" s="113" t="s">
        <v>15</v>
      </c>
      <c r="C4" s="55">
        <v>43834</v>
      </c>
      <c r="D4" s="56">
        <v>1</v>
      </c>
      <c r="F4" s="70" t="s">
        <v>95</v>
      </c>
      <c r="G4" s="70" t="s">
        <v>96</v>
      </c>
      <c r="H4" s="71">
        <v>800</v>
      </c>
      <c r="I4" s="58"/>
    </row>
    <row r="5" spans="2:9" x14ac:dyDescent="0.25">
      <c r="B5" s="114"/>
      <c r="C5" s="55">
        <v>43834</v>
      </c>
      <c r="D5" s="56">
        <v>2</v>
      </c>
      <c r="H5" s="57"/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800</v>
      </c>
      <c r="I30" s="63">
        <f t="shared" si="1"/>
        <v>0</v>
      </c>
      <c r="J30" s="69">
        <f>I30*Ingresos!$J$3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I56*Ingresos!$J$3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I83*Ingresos!$J$3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I109*Ingresos!$J$3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I137*Ingresos!$J$3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B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1000"/>
  <sheetViews>
    <sheetView workbookViewId="0">
      <pane ySplit="3" topLeftCell="A109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5">
      <c r="B4" s="113" t="s">
        <v>15</v>
      </c>
      <c r="C4" s="55">
        <v>43834</v>
      </c>
      <c r="D4" s="56">
        <v>1</v>
      </c>
      <c r="H4" s="57"/>
      <c r="I4" s="58"/>
    </row>
    <row r="5" spans="2:9" x14ac:dyDescent="0.25">
      <c r="B5" s="114"/>
      <c r="C5" s="55">
        <v>43834</v>
      </c>
      <c r="D5" s="56">
        <v>2</v>
      </c>
      <c r="H5" s="57"/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I30*Ingresos!$K$3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I56*Ingresos!$K$3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I83*Ingresos!$K$3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I109*Ingresos!$K$3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I137*Ingresos!$K$3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C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1000"/>
  <sheetViews>
    <sheetView workbookViewId="0">
      <pane ySplit="3" topLeftCell="A127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5">
      <c r="B4" s="113" t="s">
        <v>15</v>
      </c>
      <c r="C4" s="55">
        <v>43834</v>
      </c>
      <c r="D4" s="56">
        <v>1</v>
      </c>
      <c r="H4" s="57"/>
      <c r="I4" s="58"/>
    </row>
    <row r="5" spans="2:9" x14ac:dyDescent="0.25">
      <c r="B5" s="114"/>
      <c r="C5" s="55">
        <v>43834</v>
      </c>
      <c r="D5" s="56">
        <v>2</v>
      </c>
      <c r="H5" s="57"/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I30*Ingresos!$L$3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I56*Ingresos!$L$3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I83*Ingresos!$L$3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I109*Ingresos!$L$3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I137*Ingresos!$L$3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D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1000"/>
  <sheetViews>
    <sheetView workbookViewId="0">
      <pane ySplit="3" topLeftCell="A4" activePane="bottomLeft" state="frozen"/>
      <selection pane="bottomLeft" activeCell="H5" sqref="H5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5200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5">
      <c r="B4" s="113" t="s">
        <v>15</v>
      </c>
      <c r="C4" s="55">
        <v>43834</v>
      </c>
      <c r="D4" s="56">
        <v>1</v>
      </c>
      <c r="H4" s="57">
        <v>5000</v>
      </c>
      <c r="I4" s="58"/>
    </row>
    <row r="5" spans="2:9" x14ac:dyDescent="0.25">
      <c r="B5" s="114"/>
      <c r="C5" s="55">
        <v>43834</v>
      </c>
      <c r="D5" s="56">
        <v>2</v>
      </c>
      <c r="H5" s="57">
        <v>200</v>
      </c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5200</v>
      </c>
      <c r="I30" s="63">
        <f t="shared" si="1"/>
        <v>0</v>
      </c>
      <c r="J30" s="69">
        <f>I30*Ingresos!$M$3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I56*Ingresos!$M$3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I83*Ingresos!$M$3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I109*Ingresos!$M$3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I137*Ingresos!$M$3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E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J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27.625" customWidth="1"/>
    <col min="5" max="5" width="9.375" customWidth="1"/>
    <col min="6" max="6" width="13.125" customWidth="1"/>
    <col min="8" max="8" width="7.25" customWidth="1"/>
    <col min="9" max="9" width="5" customWidth="1"/>
    <col min="10" max="10" width="21.875" customWidth="1"/>
    <col min="11" max="26" width="9.375" customWidth="1"/>
  </cols>
  <sheetData>
    <row r="2" spans="2:10" x14ac:dyDescent="0.25">
      <c r="D2" s="121">
        <f>SUM(G5:G17)</f>
        <v>664.83333333333337</v>
      </c>
      <c r="E2" s="122"/>
    </row>
    <row r="3" spans="2:10" x14ac:dyDescent="0.25">
      <c r="D3" s="123" t="s">
        <v>13</v>
      </c>
      <c r="E3" s="105"/>
    </row>
    <row r="4" spans="2:10" ht="30" x14ac:dyDescent="0.2">
      <c r="B4" s="72" t="s">
        <v>97</v>
      </c>
      <c r="C4" s="72" t="s">
        <v>98</v>
      </c>
      <c r="D4" s="72" t="s">
        <v>99</v>
      </c>
      <c r="E4" s="73" t="s">
        <v>100</v>
      </c>
      <c r="F4" s="73" t="s">
        <v>101</v>
      </c>
      <c r="G4" s="73" t="s">
        <v>102</v>
      </c>
    </row>
    <row r="5" spans="2:10" x14ac:dyDescent="0.25">
      <c r="B5" s="56">
        <v>1</v>
      </c>
      <c r="C5" s="56" t="s">
        <v>103</v>
      </c>
      <c r="D5" s="57">
        <v>1500</v>
      </c>
      <c r="E5" s="56">
        <v>2</v>
      </c>
      <c r="F5" s="57">
        <f t="shared" ref="F5:F46" si="0">D5/E5</f>
        <v>750</v>
      </c>
      <c r="G5" s="57">
        <f t="shared" ref="G5:G46" si="1">F5/12</f>
        <v>62.5</v>
      </c>
      <c r="H5" s="57"/>
      <c r="J5" s="74" t="s">
        <v>104</v>
      </c>
    </row>
    <row r="6" spans="2:10" x14ac:dyDescent="0.25">
      <c r="B6" s="56">
        <v>1</v>
      </c>
      <c r="C6" s="56" t="s">
        <v>105</v>
      </c>
      <c r="D6" s="57">
        <v>600</v>
      </c>
      <c r="E6" s="56">
        <v>2</v>
      </c>
      <c r="F6" s="57">
        <f t="shared" si="0"/>
        <v>300</v>
      </c>
      <c r="G6" s="57">
        <f t="shared" si="1"/>
        <v>25</v>
      </c>
      <c r="J6" s="56" t="s">
        <v>106</v>
      </c>
    </row>
    <row r="7" spans="2:10" x14ac:dyDescent="0.25">
      <c r="B7" s="56">
        <v>1</v>
      </c>
      <c r="C7" s="56" t="s">
        <v>107</v>
      </c>
      <c r="D7" s="57">
        <v>1500</v>
      </c>
      <c r="E7" s="56">
        <v>2</v>
      </c>
      <c r="F7" s="57">
        <f t="shared" si="0"/>
        <v>750</v>
      </c>
      <c r="G7" s="57">
        <f t="shared" si="1"/>
        <v>62.5</v>
      </c>
    </row>
    <row r="8" spans="2:10" x14ac:dyDescent="0.25">
      <c r="B8" s="56">
        <v>1</v>
      </c>
      <c r="C8" s="56" t="s">
        <v>108</v>
      </c>
      <c r="D8" s="57">
        <v>900</v>
      </c>
      <c r="E8" s="56">
        <v>2</v>
      </c>
      <c r="F8" s="57">
        <f t="shared" si="0"/>
        <v>450</v>
      </c>
      <c r="G8" s="57">
        <f t="shared" si="1"/>
        <v>37.5</v>
      </c>
    </row>
    <row r="9" spans="2:10" x14ac:dyDescent="0.25">
      <c r="B9" s="56">
        <v>1</v>
      </c>
      <c r="C9" s="56" t="s">
        <v>109</v>
      </c>
      <c r="D9" s="57">
        <v>500</v>
      </c>
      <c r="E9" s="56">
        <v>2</v>
      </c>
      <c r="F9" s="57">
        <f t="shared" si="0"/>
        <v>250</v>
      </c>
      <c r="G9" s="57">
        <f t="shared" si="1"/>
        <v>20.833333333333332</v>
      </c>
    </row>
    <row r="10" spans="2:10" x14ac:dyDescent="0.25">
      <c r="B10" s="56">
        <v>1</v>
      </c>
      <c r="C10" s="56" t="s">
        <v>110</v>
      </c>
      <c r="D10" s="57">
        <v>3750</v>
      </c>
      <c r="E10" s="56">
        <v>2</v>
      </c>
      <c r="F10" s="57">
        <f t="shared" si="0"/>
        <v>1875</v>
      </c>
      <c r="G10" s="57">
        <f t="shared" si="1"/>
        <v>156.25</v>
      </c>
    </row>
    <row r="11" spans="2:10" x14ac:dyDescent="0.25">
      <c r="B11" s="56">
        <v>4</v>
      </c>
      <c r="C11" s="56" t="s">
        <v>111</v>
      </c>
      <c r="D11" s="57">
        <v>640</v>
      </c>
      <c r="E11" s="75">
        <v>1</v>
      </c>
      <c r="F11" s="57">
        <f t="shared" si="0"/>
        <v>640</v>
      </c>
      <c r="G11" s="57">
        <f t="shared" si="1"/>
        <v>53.333333333333336</v>
      </c>
    </row>
    <row r="12" spans="2:10" x14ac:dyDescent="0.25">
      <c r="B12" s="56">
        <v>6</v>
      </c>
      <c r="C12" s="56" t="s">
        <v>112</v>
      </c>
      <c r="D12" s="57">
        <v>450</v>
      </c>
      <c r="E12" s="75">
        <v>1</v>
      </c>
      <c r="F12" s="57">
        <f t="shared" si="0"/>
        <v>450</v>
      </c>
      <c r="G12" s="57">
        <f t="shared" si="1"/>
        <v>37.5</v>
      </c>
    </row>
    <row r="13" spans="2:10" x14ac:dyDescent="0.25">
      <c r="B13" s="56">
        <v>12</v>
      </c>
      <c r="C13" s="56" t="s">
        <v>113</v>
      </c>
      <c r="D13" s="57">
        <v>1680</v>
      </c>
      <c r="E13" s="56">
        <v>2</v>
      </c>
      <c r="F13" s="57">
        <f t="shared" si="0"/>
        <v>840</v>
      </c>
      <c r="G13" s="57">
        <f t="shared" si="1"/>
        <v>70</v>
      </c>
    </row>
    <row r="14" spans="2:10" x14ac:dyDescent="0.25">
      <c r="B14" s="56">
        <v>1</v>
      </c>
      <c r="C14" s="56" t="s">
        <v>114</v>
      </c>
      <c r="D14" s="57">
        <v>170</v>
      </c>
      <c r="E14" s="75">
        <v>1</v>
      </c>
      <c r="F14" s="57">
        <f t="shared" si="0"/>
        <v>170</v>
      </c>
      <c r="G14" s="57">
        <f t="shared" si="1"/>
        <v>14.166666666666666</v>
      </c>
    </row>
    <row r="15" spans="2:10" x14ac:dyDescent="0.25">
      <c r="B15" s="56">
        <v>1</v>
      </c>
      <c r="C15" s="56" t="s">
        <v>115</v>
      </c>
      <c r="D15" s="57">
        <v>600</v>
      </c>
      <c r="E15" s="75">
        <v>1</v>
      </c>
      <c r="F15" s="57">
        <f t="shared" si="0"/>
        <v>600</v>
      </c>
      <c r="G15" s="57">
        <f t="shared" si="1"/>
        <v>50</v>
      </c>
    </row>
    <row r="16" spans="2:10" x14ac:dyDescent="0.25">
      <c r="B16" s="56">
        <v>1</v>
      </c>
      <c r="C16" s="56" t="s">
        <v>116</v>
      </c>
      <c r="D16" s="57">
        <v>500</v>
      </c>
      <c r="E16" s="75">
        <v>1</v>
      </c>
      <c r="F16" s="57">
        <f t="shared" si="0"/>
        <v>500</v>
      </c>
      <c r="G16" s="57">
        <f t="shared" si="1"/>
        <v>41.666666666666664</v>
      </c>
    </row>
    <row r="17" spans="2:7" x14ac:dyDescent="0.25">
      <c r="B17" s="56">
        <v>1</v>
      </c>
      <c r="C17" s="56" t="s">
        <v>117</v>
      </c>
      <c r="D17" s="57">
        <v>403</v>
      </c>
      <c r="E17" s="75">
        <v>1</v>
      </c>
      <c r="F17" s="57">
        <f t="shared" si="0"/>
        <v>403</v>
      </c>
      <c r="G17" s="57">
        <f t="shared" si="1"/>
        <v>33.583333333333336</v>
      </c>
    </row>
    <row r="18" spans="2:7" x14ac:dyDescent="0.25">
      <c r="D18" s="57"/>
      <c r="F18" s="57" t="e">
        <f t="shared" si="0"/>
        <v>#DIV/0!</v>
      </c>
      <c r="G18" s="57" t="e">
        <f t="shared" si="1"/>
        <v>#DIV/0!</v>
      </c>
    </row>
    <row r="19" spans="2:7" x14ac:dyDescent="0.25">
      <c r="D19" s="57"/>
      <c r="F19" s="57" t="e">
        <f t="shared" si="0"/>
        <v>#DIV/0!</v>
      </c>
      <c r="G19" s="57" t="e">
        <f t="shared" si="1"/>
        <v>#DIV/0!</v>
      </c>
    </row>
    <row r="20" spans="2:7" x14ac:dyDescent="0.25">
      <c r="D20" s="57"/>
      <c r="F20" s="57" t="e">
        <f t="shared" si="0"/>
        <v>#DIV/0!</v>
      </c>
      <c r="G20" s="57" t="e">
        <f t="shared" si="1"/>
        <v>#DIV/0!</v>
      </c>
    </row>
    <row r="21" spans="2:7" ht="15.75" customHeight="1" x14ac:dyDescent="0.25">
      <c r="D21" s="57"/>
      <c r="F21" s="57" t="e">
        <f t="shared" si="0"/>
        <v>#DIV/0!</v>
      </c>
      <c r="G21" s="57" t="e">
        <f t="shared" si="1"/>
        <v>#DIV/0!</v>
      </c>
    </row>
    <row r="22" spans="2:7" ht="15.75" customHeight="1" x14ac:dyDescent="0.25">
      <c r="D22" s="57"/>
      <c r="F22" s="57" t="e">
        <f t="shared" si="0"/>
        <v>#DIV/0!</v>
      </c>
      <c r="G22" s="57" t="e">
        <f t="shared" si="1"/>
        <v>#DIV/0!</v>
      </c>
    </row>
    <row r="23" spans="2:7" ht="15.75" customHeight="1" x14ac:dyDescent="0.25">
      <c r="D23" s="57"/>
      <c r="F23" s="57" t="e">
        <f t="shared" si="0"/>
        <v>#DIV/0!</v>
      </c>
      <c r="G23" s="57" t="e">
        <f t="shared" si="1"/>
        <v>#DIV/0!</v>
      </c>
    </row>
    <row r="24" spans="2:7" ht="15.75" customHeight="1" x14ac:dyDescent="0.25">
      <c r="D24" s="57"/>
      <c r="F24" s="57" t="e">
        <f t="shared" si="0"/>
        <v>#DIV/0!</v>
      </c>
      <c r="G24" s="57" t="e">
        <f t="shared" si="1"/>
        <v>#DIV/0!</v>
      </c>
    </row>
    <row r="25" spans="2:7" ht="15.75" customHeight="1" x14ac:dyDescent="0.25">
      <c r="D25" s="57"/>
      <c r="F25" s="57" t="e">
        <f t="shared" si="0"/>
        <v>#DIV/0!</v>
      </c>
      <c r="G25" s="57" t="e">
        <f t="shared" si="1"/>
        <v>#DIV/0!</v>
      </c>
    </row>
    <row r="26" spans="2:7" ht="15.75" customHeight="1" x14ac:dyDescent="0.25">
      <c r="D26" s="57"/>
      <c r="F26" s="57" t="e">
        <f t="shared" si="0"/>
        <v>#DIV/0!</v>
      </c>
      <c r="G26" s="57" t="e">
        <f t="shared" si="1"/>
        <v>#DIV/0!</v>
      </c>
    </row>
    <row r="27" spans="2:7" ht="15.75" customHeight="1" x14ac:dyDescent="0.25">
      <c r="D27" s="57"/>
      <c r="F27" s="57" t="e">
        <f t="shared" si="0"/>
        <v>#DIV/0!</v>
      </c>
      <c r="G27" s="57" t="e">
        <f t="shared" si="1"/>
        <v>#DIV/0!</v>
      </c>
    </row>
    <row r="28" spans="2:7" ht="15.75" customHeight="1" x14ac:dyDescent="0.25">
      <c r="D28" s="57"/>
      <c r="F28" s="57" t="e">
        <f t="shared" si="0"/>
        <v>#DIV/0!</v>
      </c>
      <c r="G28" s="57" t="e">
        <f t="shared" si="1"/>
        <v>#DIV/0!</v>
      </c>
    </row>
    <row r="29" spans="2:7" ht="15.75" customHeight="1" x14ac:dyDescent="0.25">
      <c r="D29" s="57"/>
      <c r="F29" s="57" t="e">
        <f t="shared" si="0"/>
        <v>#DIV/0!</v>
      </c>
      <c r="G29" s="57" t="e">
        <f t="shared" si="1"/>
        <v>#DIV/0!</v>
      </c>
    </row>
    <row r="30" spans="2:7" ht="15.75" customHeight="1" x14ac:dyDescent="0.25">
      <c r="D30" s="57"/>
      <c r="F30" s="57" t="e">
        <f t="shared" si="0"/>
        <v>#DIV/0!</v>
      </c>
      <c r="G30" s="57" t="e">
        <f t="shared" si="1"/>
        <v>#DIV/0!</v>
      </c>
    </row>
    <row r="31" spans="2:7" ht="15.75" customHeight="1" x14ac:dyDescent="0.25">
      <c r="D31" s="57"/>
      <c r="F31" s="57" t="e">
        <f t="shared" si="0"/>
        <v>#DIV/0!</v>
      </c>
      <c r="G31" s="57" t="e">
        <f t="shared" si="1"/>
        <v>#DIV/0!</v>
      </c>
    </row>
    <row r="32" spans="2:7" ht="15.75" customHeight="1" x14ac:dyDescent="0.25">
      <c r="D32" s="57"/>
      <c r="F32" s="57" t="e">
        <f t="shared" si="0"/>
        <v>#DIV/0!</v>
      </c>
      <c r="G32" s="57" t="e">
        <f t="shared" si="1"/>
        <v>#DIV/0!</v>
      </c>
    </row>
    <row r="33" spans="4:7" ht="15.75" customHeight="1" x14ac:dyDescent="0.25">
      <c r="D33" s="57"/>
      <c r="F33" s="57" t="e">
        <f t="shared" si="0"/>
        <v>#DIV/0!</v>
      </c>
      <c r="G33" s="57" t="e">
        <f t="shared" si="1"/>
        <v>#DIV/0!</v>
      </c>
    </row>
    <row r="34" spans="4:7" ht="15.75" customHeight="1" x14ac:dyDescent="0.25">
      <c r="D34" s="57"/>
      <c r="F34" s="57" t="e">
        <f t="shared" si="0"/>
        <v>#DIV/0!</v>
      </c>
      <c r="G34" s="57" t="e">
        <f t="shared" si="1"/>
        <v>#DIV/0!</v>
      </c>
    </row>
    <row r="35" spans="4:7" ht="15.75" customHeight="1" x14ac:dyDescent="0.25">
      <c r="D35" s="57"/>
      <c r="F35" s="57" t="e">
        <f t="shared" si="0"/>
        <v>#DIV/0!</v>
      </c>
      <c r="G35" s="57" t="e">
        <f t="shared" si="1"/>
        <v>#DIV/0!</v>
      </c>
    </row>
    <row r="36" spans="4:7" ht="15.75" customHeight="1" x14ac:dyDescent="0.25">
      <c r="D36" s="57"/>
      <c r="F36" s="57" t="e">
        <f t="shared" si="0"/>
        <v>#DIV/0!</v>
      </c>
      <c r="G36" s="57" t="e">
        <f t="shared" si="1"/>
        <v>#DIV/0!</v>
      </c>
    </row>
    <row r="37" spans="4:7" ht="15.75" customHeight="1" x14ac:dyDescent="0.25">
      <c r="D37" s="57"/>
      <c r="F37" s="57" t="e">
        <f t="shared" si="0"/>
        <v>#DIV/0!</v>
      </c>
      <c r="G37" s="57" t="e">
        <f t="shared" si="1"/>
        <v>#DIV/0!</v>
      </c>
    </row>
    <row r="38" spans="4:7" ht="15.75" customHeight="1" x14ac:dyDescent="0.25">
      <c r="D38" s="57"/>
      <c r="F38" s="57" t="e">
        <f t="shared" si="0"/>
        <v>#DIV/0!</v>
      </c>
      <c r="G38" s="57" t="e">
        <f t="shared" si="1"/>
        <v>#DIV/0!</v>
      </c>
    </row>
    <row r="39" spans="4:7" ht="15.75" customHeight="1" x14ac:dyDescent="0.25">
      <c r="D39" s="57"/>
      <c r="F39" s="57" t="e">
        <f t="shared" si="0"/>
        <v>#DIV/0!</v>
      </c>
      <c r="G39" s="57" t="e">
        <f t="shared" si="1"/>
        <v>#DIV/0!</v>
      </c>
    </row>
    <row r="40" spans="4:7" ht="15.75" customHeight="1" x14ac:dyDescent="0.25">
      <c r="D40" s="57"/>
      <c r="F40" s="57" t="e">
        <f t="shared" si="0"/>
        <v>#DIV/0!</v>
      </c>
      <c r="G40" s="57" t="e">
        <f t="shared" si="1"/>
        <v>#DIV/0!</v>
      </c>
    </row>
    <row r="41" spans="4:7" ht="15.75" customHeight="1" x14ac:dyDescent="0.25">
      <c r="D41" s="57"/>
      <c r="F41" s="57" t="e">
        <f t="shared" si="0"/>
        <v>#DIV/0!</v>
      </c>
      <c r="G41" s="57" t="e">
        <f t="shared" si="1"/>
        <v>#DIV/0!</v>
      </c>
    </row>
    <row r="42" spans="4:7" ht="15.75" customHeight="1" x14ac:dyDescent="0.25">
      <c r="D42" s="57"/>
      <c r="F42" s="57" t="e">
        <f t="shared" si="0"/>
        <v>#DIV/0!</v>
      </c>
      <c r="G42" s="57" t="e">
        <f t="shared" si="1"/>
        <v>#DIV/0!</v>
      </c>
    </row>
    <row r="43" spans="4:7" ht="15.75" customHeight="1" x14ac:dyDescent="0.25">
      <c r="D43" s="57"/>
      <c r="F43" s="57" t="e">
        <f t="shared" si="0"/>
        <v>#DIV/0!</v>
      </c>
      <c r="G43" s="57" t="e">
        <f t="shared" si="1"/>
        <v>#DIV/0!</v>
      </c>
    </row>
    <row r="44" spans="4:7" ht="15.75" customHeight="1" x14ac:dyDescent="0.25">
      <c r="D44" s="57"/>
      <c r="F44" s="57" t="e">
        <f t="shared" si="0"/>
        <v>#DIV/0!</v>
      </c>
      <c r="G44" s="57" t="e">
        <f t="shared" si="1"/>
        <v>#DIV/0!</v>
      </c>
    </row>
    <row r="45" spans="4:7" ht="15.75" customHeight="1" x14ac:dyDescent="0.25">
      <c r="D45" s="57"/>
      <c r="F45" s="57" t="e">
        <f t="shared" si="0"/>
        <v>#DIV/0!</v>
      </c>
      <c r="G45" s="57" t="e">
        <f t="shared" si="1"/>
        <v>#DIV/0!</v>
      </c>
    </row>
    <row r="46" spans="4:7" ht="15.75" customHeight="1" x14ac:dyDescent="0.25">
      <c r="D46" s="57"/>
      <c r="F46" s="57" t="e">
        <f t="shared" si="0"/>
        <v>#DIV/0!</v>
      </c>
      <c r="G46" s="57" t="e">
        <f t="shared" si="1"/>
        <v>#DIV/0!</v>
      </c>
    </row>
    <row r="47" spans="4:7" ht="15.75" customHeight="1" x14ac:dyDescent="0.25">
      <c r="D47" s="57"/>
      <c r="F47" s="57"/>
      <c r="G47" s="57"/>
    </row>
    <row r="48" spans="4:7" ht="15.75" customHeight="1" x14ac:dyDescent="0.25">
      <c r="D48" s="57"/>
      <c r="F48" s="57"/>
      <c r="G48" s="57"/>
    </row>
    <row r="49" spans="4:7" ht="15.75" customHeight="1" x14ac:dyDescent="0.25">
      <c r="D49" s="57"/>
      <c r="F49" s="57"/>
      <c r="G49" s="57"/>
    </row>
    <row r="50" spans="4:7" ht="15.75" customHeight="1" x14ac:dyDescent="0.25">
      <c r="D50" s="57"/>
      <c r="F50" s="57"/>
      <c r="G50" s="57"/>
    </row>
    <row r="51" spans="4:7" ht="15.75" customHeight="1" x14ac:dyDescent="0.25">
      <c r="D51" s="57"/>
      <c r="F51" s="57"/>
      <c r="G51" s="57"/>
    </row>
    <row r="52" spans="4:7" ht="15.75" customHeight="1" x14ac:dyDescent="0.25">
      <c r="D52" s="57"/>
      <c r="F52" s="57"/>
      <c r="G52" s="57"/>
    </row>
    <row r="53" spans="4:7" ht="15.75" customHeight="1" x14ac:dyDescent="0.25">
      <c r="D53" s="57"/>
      <c r="F53" s="57"/>
      <c r="G53" s="57"/>
    </row>
    <row r="54" spans="4:7" ht="15.75" customHeight="1" x14ac:dyDescent="0.25">
      <c r="D54" s="57"/>
      <c r="F54" s="57"/>
      <c r="G54" s="57"/>
    </row>
    <row r="55" spans="4:7" ht="15.75" customHeight="1" x14ac:dyDescent="0.25">
      <c r="D55" s="57"/>
      <c r="F55" s="57"/>
      <c r="G55" s="57"/>
    </row>
    <row r="56" spans="4:7" ht="15.75" customHeight="1" x14ac:dyDescent="0.25">
      <c r="D56" s="57"/>
      <c r="F56" s="57"/>
      <c r="G56" s="57"/>
    </row>
    <row r="57" spans="4:7" ht="15.75" customHeight="1" x14ac:dyDescent="0.25">
      <c r="D57" s="57"/>
      <c r="F57" s="57"/>
      <c r="G57" s="57"/>
    </row>
    <row r="58" spans="4:7" ht="15.75" customHeight="1" x14ac:dyDescent="0.25">
      <c r="D58" s="57"/>
      <c r="F58" s="57"/>
      <c r="G58" s="57"/>
    </row>
    <row r="59" spans="4:7" ht="15.75" customHeight="1" x14ac:dyDescent="0.25">
      <c r="D59" s="57"/>
      <c r="F59" s="57"/>
      <c r="G59" s="57"/>
    </row>
    <row r="60" spans="4:7" ht="15.75" customHeight="1" x14ac:dyDescent="0.25">
      <c r="D60" s="57"/>
      <c r="F60" s="57"/>
      <c r="G60" s="57"/>
    </row>
    <row r="61" spans="4:7" ht="15.75" customHeight="1" x14ac:dyDescent="0.25">
      <c r="D61" s="57"/>
      <c r="F61" s="57"/>
      <c r="G61" s="57"/>
    </row>
    <row r="62" spans="4:7" ht="15.75" customHeight="1" x14ac:dyDescent="0.25">
      <c r="D62" s="57"/>
      <c r="F62" s="57"/>
      <c r="G62" s="57"/>
    </row>
    <row r="63" spans="4:7" ht="15.75" customHeight="1" x14ac:dyDescent="0.25">
      <c r="D63" s="57"/>
      <c r="F63" s="57"/>
      <c r="G63" s="57"/>
    </row>
    <row r="64" spans="4:7" ht="15.75" customHeight="1" x14ac:dyDescent="0.25">
      <c r="D64" s="57"/>
      <c r="F64" s="57"/>
      <c r="G64" s="57"/>
    </row>
    <row r="65" spans="4:7" ht="15.75" customHeight="1" x14ac:dyDescent="0.25">
      <c r="D65" s="57"/>
      <c r="F65" s="57"/>
      <c r="G65" s="57"/>
    </row>
    <row r="66" spans="4:7" ht="15.75" customHeight="1" x14ac:dyDescent="0.25">
      <c r="D66" s="57"/>
      <c r="F66" s="57"/>
      <c r="G66" s="57"/>
    </row>
    <row r="67" spans="4:7" ht="15.75" customHeight="1" x14ac:dyDescent="0.25">
      <c r="D67" s="57"/>
      <c r="F67" s="57"/>
      <c r="G67" s="57"/>
    </row>
    <row r="68" spans="4:7" ht="15.75" customHeight="1" x14ac:dyDescent="0.25">
      <c r="D68" s="57"/>
      <c r="F68" s="57"/>
      <c r="G68" s="57"/>
    </row>
    <row r="69" spans="4:7" ht="15.75" customHeight="1" x14ac:dyDescent="0.25">
      <c r="D69" s="57"/>
      <c r="F69" s="57"/>
      <c r="G69" s="57"/>
    </row>
    <row r="70" spans="4:7" ht="15.75" customHeight="1" x14ac:dyDescent="0.25">
      <c r="D70" s="57"/>
      <c r="F70" s="57"/>
      <c r="G70" s="57"/>
    </row>
    <row r="71" spans="4:7" ht="15.75" customHeight="1" x14ac:dyDescent="0.25">
      <c r="D71" s="57"/>
      <c r="F71" s="57"/>
      <c r="G71" s="57"/>
    </row>
    <row r="72" spans="4:7" ht="15.75" customHeight="1" x14ac:dyDescent="0.25">
      <c r="D72" s="57"/>
      <c r="F72" s="57"/>
      <c r="G72" s="57"/>
    </row>
    <row r="73" spans="4:7" ht="15.75" customHeight="1" x14ac:dyDescent="0.25">
      <c r="D73" s="57"/>
      <c r="F73" s="57"/>
      <c r="G73" s="57"/>
    </row>
    <row r="74" spans="4:7" ht="15.75" customHeight="1" x14ac:dyDescent="0.25">
      <c r="D74" s="57"/>
      <c r="F74" s="57"/>
      <c r="G74" s="57"/>
    </row>
    <row r="75" spans="4:7" ht="15.75" customHeight="1" x14ac:dyDescent="0.25">
      <c r="D75" s="57"/>
      <c r="F75" s="57"/>
      <c r="G75" s="57"/>
    </row>
    <row r="76" spans="4:7" ht="15.75" customHeight="1" x14ac:dyDescent="0.2"/>
    <row r="77" spans="4:7" ht="15.75" customHeight="1" x14ac:dyDescent="0.2"/>
    <row r="78" spans="4:7" ht="15.75" customHeight="1" x14ac:dyDescent="0.2"/>
    <row r="79" spans="4:7" ht="15.75" customHeight="1" x14ac:dyDescent="0.2"/>
    <row r="80" spans="4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D2:E2"/>
    <mergeCell ref="D3:E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opLeftCell="D1" workbookViewId="0">
      <pane ySplit="3" topLeftCell="A4" activePane="bottomLeft" state="frozen"/>
      <selection pane="bottomLeft" activeCell="C3" sqref="C3:M3"/>
    </sheetView>
  </sheetViews>
  <sheetFormatPr baseColWidth="10" defaultColWidth="12.625" defaultRowHeight="15" customHeight="1" x14ac:dyDescent="0.2"/>
  <cols>
    <col min="1" max="1" width="33.25" customWidth="1"/>
    <col min="2" max="2" width="14.25" customWidth="1"/>
    <col min="3" max="4" width="14.375" customWidth="1"/>
    <col min="5" max="5" width="13.875" customWidth="1"/>
    <col min="6" max="6" width="14.125" customWidth="1"/>
    <col min="7" max="11" width="14" customWidth="1"/>
    <col min="12" max="13" width="14.25" customWidth="1"/>
    <col min="14" max="14" width="15.625" customWidth="1"/>
    <col min="15" max="15" width="9.375" customWidth="1"/>
    <col min="16" max="16" width="16.75" customWidth="1"/>
    <col min="17" max="26" width="9.375" customWidth="1"/>
  </cols>
  <sheetData>
    <row r="1" spans="1:16" ht="31.5" customHeight="1" x14ac:dyDescent="0.2">
      <c r="A1" s="1" t="s">
        <v>25</v>
      </c>
      <c r="B1" s="2">
        <f t="shared" ref="B1:M1" si="0">B4+B16+B27+B45+B50+B57+B63+B71</f>
        <v>17324.284275757575</v>
      </c>
      <c r="C1" s="2">
        <f t="shared" si="0"/>
        <v>17825.673221147576</v>
      </c>
      <c r="D1" s="2">
        <f t="shared" si="0"/>
        <v>17627.06452774474</v>
      </c>
      <c r="E1" s="2">
        <f t="shared" si="0"/>
        <v>17615.579411684328</v>
      </c>
      <c r="F1" s="2">
        <f t="shared" si="0"/>
        <v>18916.975452744799</v>
      </c>
      <c r="G1" s="2">
        <f t="shared" si="0"/>
        <v>18918.373867075072</v>
      </c>
      <c r="H1" s="2">
        <f t="shared" si="0"/>
        <v>18919.774658709703</v>
      </c>
      <c r="I1" s="2">
        <f t="shared" si="0"/>
        <v>18921.177831690118</v>
      </c>
      <c r="J1" s="2">
        <f t="shared" si="0"/>
        <v>18922.583390064596</v>
      </c>
      <c r="K1" s="2">
        <f t="shared" si="0"/>
        <v>18923.99133788831</v>
      </c>
      <c r="L1" s="2">
        <f t="shared" si="0"/>
        <v>18925.401679223327</v>
      </c>
      <c r="M1" s="2">
        <f t="shared" si="0"/>
        <v>18926.814418138612</v>
      </c>
      <c r="N1" s="2">
        <f>N4+N16+N27+N45+N57+N63</f>
        <v>221767.69407186875</v>
      </c>
      <c r="P1" s="4"/>
    </row>
    <row r="2" spans="1:16" ht="18" customHeight="1" x14ac:dyDescent="0.25">
      <c r="A2" s="13"/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5" t="s">
        <v>13</v>
      </c>
      <c r="P2" s="98" t="s">
        <v>26</v>
      </c>
    </row>
    <row r="3" spans="1:16" ht="15.75" customHeight="1" x14ac:dyDescent="0.25">
      <c r="A3" s="8" t="s">
        <v>27</v>
      </c>
      <c r="B3" s="84">
        <f>35.5229</f>
        <v>35.5229</v>
      </c>
      <c r="C3" s="7">
        <f>(B3*0.17%)+B3</f>
        <v>35.583288930000002</v>
      </c>
      <c r="D3" s="7">
        <f t="shared" ref="D3:M3" si="1">(C3*0.17%)+C3</f>
        <v>35.643780521181</v>
      </c>
      <c r="E3" s="7">
        <f t="shared" si="1"/>
        <v>35.704374948067006</v>
      </c>
      <c r="F3" s="7">
        <f t="shared" si="1"/>
        <v>35.765072385478717</v>
      </c>
      <c r="G3" s="7">
        <f t="shared" si="1"/>
        <v>35.825873008534032</v>
      </c>
      <c r="H3" s="7">
        <f t="shared" si="1"/>
        <v>35.886776992648542</v>
      </c>
      <c r="I3" s="7">
        <f t="shared" si="1"/>
        <v>35.947784513536043</v>
      </c>
      <c r="J3" s="7">
        <f t="shared" si="1"/>
        <v>36.008895747209053</v>
      </c>
      <c r="K3" s="7">
        <f>(J3*0.17%)+J3</f>
        <v>36.07011086997931</v>
      </c>
      <c r="L3" s="7">
        <f t="shared" si="1"/>
        <v>36.131430058458271</v>
      </c>
      <c r="M3" s="7">
        <f t="shared" si="1"/>
        <v>36.192853489557649</v>
      </c>
      <c r="N3" s="8"/>
      <c r="P3" s="99"/>
    </row>
    <row r="4" spans="1:16" ht="18" customHeight="1" x14ac:dyDescent="0.25">
      <c r="A4" s="16" t="s">
        <v>28</v>
      </c>
      <c r="B4" s="17">
        <f t="shared" ref="B4:M4" si="2">SUM(B5:B15)</f>
        <v>4917.0267000000003</v>
      </c>
      <c r="C4" s="17">
        <f t="shared" si="2"/>
        <v>5418.4156453899996</v>
      </c>
      <c r="D4" s="17">
        <f t="shared" si="2"/>
        <v>5219.8069519871633</v>
      </c>
      <c r="E4" s="17">
        <f t="shared" si="2"/>
        <v>4621.200623805541</v>
      </c>
      <c r="F4" s="17">
        <f t="shared" si="2"/>
        <v>5922.5966648660105</v>
      </c>
      <c r="G4" s="17">
        <f t="shared" si="2"/>
        <v>5923.9950791962829</v>
      </c>
      <c r="H4" s="17">
        <f t="shared" si="2"/>
        <v>5925.3958708309165</v>
      </c>
      <c r="I4" s="17">
        <f t="shared" si="2"/>
        <v>5926.7990438113293</v>
      </c>
      <c r="J4" s="17">
        <f t="shared" si="2"/>
        <v>5928.2046021858077</v>
      </c>
      <c r="K4" s="17">
        <f t="shared" si="2"/>
        <v>5929.6125500095241</v>
      </c>
      <c r="L4" s="17">
        <f t="shared" si="2"/>
        <v>5931.0228913445399</v>
      </c>
      <c r="M4" s="17">
        <f t="shared" si="2"/>
        <v>5932.4356302598262</v>
      </c>
      <c r="N4" s="17">
        <f t="shared" ref="N4:N49" si="3">SUM(B4:M4)</f>
        <v>67596.512253686931</v>
      </c>
      <c r="P4" s="99"/>
    </row>
    <row r="5" spans="1:16" ht="18" customHeight="1" x14ac:dyDescent="0.2">
      <c r="A5" s="18" t="s">
        <v>29</v>
      </c>
      <c r="B5" s="11">
        <v>1500</v>
      </c>
      <c r="C5" s="11">
        <v>2000</v>
      </c>
      <c r="D5" s="11">
        <v>1800</v>
      </c>
      <c r="E5" s="11">
        <v>1200</v>
      </c>
      <c r="F5" s="11">
        <v>2500</v>
      </c>
      <c r="G5" s="11">
        <v>2500</v>
      </c>
      <c r="H5" s="11">
        <v>2500</v>
      </c>
      <c r="I5" s="11">
        <v>2500</v>
      </c>
      <c r="J5" s="11">
        <v>2500</v>
      </c>
      <c r="K5" s="11">
        <v>2500</v>
      </c>
      <c r="L5" s="11">
        <v>2500</v>
      </c>
      <c r="M5" s="11">
        <v>2500</v>
      </c>
      <c r="N5" s="19">
        <f t="shared" si="3"/>
        <v>26500</v>
      </c>
      <c r="P5" s="99"/>
    </row>
    <row r="6" spans="1:16" ht="18" customHeight="1" x14ac:dyDescent="0.2">
      <c r="A6" s="18" t="s">
        <v>30</v>
      </c>
      <c r="B6" s="11">
        <f t="shared" ref="B6:M6" si="4">75*4</f>
        <v>300</v>
      </c>
      <c r="C6" s="11">
        <f t="shared" si="4"/>
        <v>300</v>
      </c>
      <c r="D6" s="11">
        <f t="shared" si="4"/>
        <v>300</v>
      </c>
      <c r="E6" s="11">
        <f t="shared" si="4"/>
        <v>300</v>
      </c>
      <c r="F6" s="11">
        <f t="shared" si="4"/>
        <v>300</v>
      </c>
      <c r="G6" s="11">
        <f t="shared" si="4"/>
        <v>300</v>
      </c>
      <c r="H6" s="11">
        <f t="shared" si="4"/>
        <v>300</v>
      </c>
      <c r="I6" s="11">
        <f t="shared" si="4"/>
        <v>300</v>
      </c>
      <c r="J6" s="11">
        <f t="shared" si="4"/>
        <v>300</v>
      </c>
      <c r="K6" s="11">
        <f t="shared" si="4"/>
        <v>300</v>
      </c>
      <c r="L6" s="11">
        <f t="shared" si="4"/>
        <v>300</v>
      </c>
      <c r="M6" s="11">
        <f t="shared" si="4"/>
        <v>300</v>
      </c>
      <c r="N6" s="20">
        <f t="shared" si="3"/>
        <v>3600</v>
      </c>
      <c r="P6" s="99"/>
    </row>
    <row r="7" spans="1:16" ht="18" customHeight="1" x14ac:dyDescent="0.2">
      <c r="A7" s="18" t="s">
        <v>31</v>
      </c>
      <c r="B7" s="11">
        <v>1200</v>
      </c>
      <c r="C7" s="11">
        <v>1200</v>
      </c>
      <c r="D7" s="11">
        <v>1200</v>
      </c>
      <c r="E7" s="11">
        <v>1200</v>
      </c>
      <c r="F7" s="11">
        <v>1200</v>
      </c>
      <c r="G7" s="11">
        <v>1200</v>
      </c>
      <c r="H7" s="11">
        <v>1200</v>
      </c>
      <c r="I7" s="11">
        <v>1200</v>
      </c>
      <c r="J7" s="11">
        <v>1200</v>
      </c>
      <c r="K7" s="11">
        <v>1200</v>
      </c>
      <c r="L7" s="11">
        <v>1200</v>
      </c>
      <c r="M7" s="11">
        <v>1200</v>
      </c>
      <c r="N7" s="20">
        <f t="shared" si="3"/>
        <v>14400</v>
      </c>
      <c r="P7" s="100"/>
    </row>
    <row r="8" spans="1:16" ht="18" customHeight="1" x14ac:dyDescent="0.2">
      <c r="A8" s="18" t="s">
        <v>32</v>
      </c>
      <c r="B8" s="11">
        <f t="shared" ref="B8:M8" si="5">23*B3</f>
        <v>817.02670000000001</v>
      </c>
      <c r="C8" s="11">
        <f t="shared" si="5"/>
        <v>818.41564539000001</v>
      </c>
      <c r="D8" s="11">
        <f t="shared" si="5"/>
        <v>819.80695198716296</v>
      </c>
      <c r="E8" s="11">
        <f t="shared" si="5"/>
        <v>821.20062380554111</v>
      </c>
      <c r="F8" s="11">
        <f t="shared" si="5"/>
        <v>822.59666486601054</v>
      </c>
      <c r="G8" s="11">
        <f t="shared" si="5"/>
        <v>823.99507919628275</v>
      </c>
      <c r="H8" s="11">
        <f t="shared" si="5"/>
        <v>825.39587083091646</v>
      </c>
      <c r="I8" s="11">
        <f t="shared" si="5"/>
        <v>826.79904381132894</v>
      </c>
      <c r="J8" s="11">
        <f t="shared" si="5"/>
        <v>828.2046021858082</v>
      </c>
      <c r="K8" s="11">
        <f t="shared" si="5"/>
        <v>829.61255000952417</v>
      </c>
      <c r="L8" s="11">
        <f t="shared" si="5"/>
        <v>831.0228913445402</v>
      </c>
      <c r="M8" s="11">
        <f t="shared" si="5"/>
        <v>832.43563025982598</v>
      </c>
      <c r="N8" s="20">
        <f t="shared" si="3"/>
        <v>9896.5122536869421</v>
      </c>
      <c r="P8" s="4"/>
    </row>
    <row r="9" spans="1:16" ht="18" customHeight="1" x14ac:dyDescent="0.35">
      <c r="A9" s="18" t="s">
        <v>33</v>
      </c>
      <c r="B9" s="11">
        <v>300</v>
      </c>
      <c r="C9" s="11">
        <v>300</v>
      </c>
      <c r="D9" s="11">
        <v>300</v>
      </c>
      <c r="E9" s="11">
        <v>300</v>
      </c>
      <c r="F9" s="11">
        <v>300</v>
      </c>
      <c r="G9" s="11">
        <v>300</v>
      </c>
      <c r="H9" s="11">
        <v>300</v>
      </c>
      <c r="I9" s="11">
        <v>300</v>
      </c>
      <c r="J9" s="11">
        <v>300</v>
      </c>
      <c r="K9" s="11">
        <v>300</v>
      </c>
      <c r="L9" s="11">
        <v>300</v>
      </c>
      <c r="M9" s="11">
        <v>300</v>
      </c>
      <c r="N9" s="20">
        <f t="shared" si="3"/>
        <v>3600</v>
      </c>
      <c r="P9" s="3"/>
    </row>
    <row r="10" spans="1:16" ht="18" customHeight="1" x14ac:dyDescent="0.35">
      <c r="A10" s="18" t="s">
        <v>34</v>
      </c>
      <c r="B10" s="11">
        <v>300</v>
      </c>
      <c r="C10" s="11">
        <v>300</v>
      </c>
      <c r="D10" s="11">
        <v>300</v>
      </c>
      <c r="E10" s="11">
        <v>300</v>
      </c>
      <c r="F10" s="11">
        <v>300</v>
      </c>
      <c r="G10" s="11">
        <v>300</v>
      </c>
      <c r="H10" s="11">
        <v>300</v>
      </c>
      <c r="I10" s="11">
        <v>300</v>
      </c>
      <c r="J10" s="11">
        <v>300</v>
      </c>
      <c r="K10" s="11">
        <v>300</v>
      </c>
      <c r="L10" s="11">
        <v>300</v>
      </c>
      <c r="M10" s="11">
        <v>300</v>
      </c>
      <c r="N10" s="20">
        <f t="shared" si="3"/>
        <v>3600</v>
      </c>
      <c r="P10" s="3"/>
    </row>
    <row r="11" spans="1:16" ht="18" customHeight="1" x14ac:dyDescent="0.35">
      <c r="A11" s="18" t="s">
        <v>35</v>
      </c>
      <c r="B11" s="11">
        <v>500</v>
      </c>
      <c r="C11" s="11">
        <v>500</v>
      </c>
      <c r="D11" s="11">
        <v>500</v>
      </c>
      <c r="E11" s="11">
        <v>500</v>
      </c>
      <c r="F11" s="11">
        <v>500</v>
      </c>
      <c r="G11" s="11">
        <v>500</v>
      </c>
      <c r="H11" s="11">
        <v>500</v>
      </c>
      <c r="I11" s="11">
        <v>500</v>
      </c>
      <c r="J11" s="11">
        <v>500</v>
      </c>
      <c r="K11" s="11">
        <v>500</v>
      </c>
      <c r="L11" s="11">
        <v>500</v>
      </c>
      <c r="M11" s="11">
        <v>500</v>
      </c>
      <c r="N11" s="20">
        <f t="shared" si="3"/>
        <v>6000</v>
      </c>
      <c r="P11" s="3"/>
    </row>
    <row r="12" spans="1:16" ht="18" customHeight="1" x14ac:dyDescent="0.35">
      <c r="A12" s="18" t="s">
        <v>36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>
        <f t="shared" si="3"/>
        <v>0</v>
      </c>
      <c r="P12" s="3"/>
    </row>
    <row r="13" spans="1:16" ht="18" customHeight="1" x14ac:dyDescent="0.35">
      <c r="A13" s="18" t="s">
        <v>37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0">
        <f t="shared" si="3"/>
        <v>0</v>
      </c>
      <c r="P13" s="3"/>
    </row>
    <row r="14" spans="1:16" ht="18" customHeight="1" x14ac:dyDescent="0.35">
      <c r="A14" s="1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0">
        <f t="shared" si="3"/>
        <v>0</v>
      </c>
      <c r="P14" s="3"/>
    </row>
    <row r="15" spans="1:16" ht="18" customHeight="1" x14ac:dyDescent="0.3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>
        <f t="shared" si="3"/>
        <v>0</v>
      </c>
      <c r="P15" s="3"/>
    </row>
    <row r="16" spans="1:16" ht="18" customHeight="1" x14ac:dyDescent="0.35">
      <c r="A16" s="16" t="s">
        <v>38</v>
      </c>
      <c r="B16" s="22">
        <f t="shared" ref="B16:M16" si="6">SUM(B17:B26)</f>
        <v>10000</v>
      </c>
      <c r="C16" s="22">
        <f t="shared" si="6"/>
        <v>10000</v>
      </c>
      <c r="D16" s="22">
        <f t="shared" si="6"/>
        <v>10000</v>
      </c>
      <c r="E16" s="22">
        <f t="shared" si="6"/>
        <v>10500</v>
      </c>
      <c r="F16" s="22">
        <f t="shared" si="6"/>
        <v>10500</v>
      </c>
      <c r="G16" s="22">
        <f t="shared" si="6"/>
        <v>10500</v>
      </c>
      <c r="H16" s="22">
        <f t="shared" si="6"/>
        <v>10500</v>
      </c>
      <c r="I16" s="22">
        <f t="shared" si="6"/>
        <v>10500</v>
      </c>
      <c r="J16" s="22">
        <f t="shared" si="6"/>
        <v>10500</v>
      </c>
      <c r="K16" s="22">
        <f t="shared" si="6"/>
        <v>10500</v>
      </c>
      <c r="L16" s="22">
        <f t="shared" si="6"/>
        <v>10500</v>
      </c>
      <c r="M16" s="22">
        <f t="shared" si="6"/>
        <v>10500</v>
      </c>
      <c r="N16" s="23">
        <f t="shared" si="3"/>
        <v>124500</v>
      </c>
      <c r="P16" s="3"/>
    </row>
    <row r="17" spans="1:16" ht="18" customHeight="1" x14ac:dyDescent="0.35">
      <c r="A17" s="18" t="s">
        <v>124</v>
      </c>
      <c r="B17" s="11">
        <v>10000</v>
      </c>
      <c r="C17" s="11">
        <v>10000</v>
      </c>
      <c r="D17" s="11">
        <v>10000</v>
      </c>
      <c r="E17" s="11">
        <v>10500</v>
      </c>
      <c r="F17" s="11">
        <v>10500</v>
      </c>
      <c r="G17" s="11">
        <v>10500</v>
      </c>
      <c r="H17" s="11">
        <v>10500</v>
      </c>
      <c r="I17" s="11">
        <v>10500</v>
      </c>
      <c r="J17" s="11">
        <v>10500</v>
      </c>
      <c r="K17" s="11">
        <v>10500</v>
      </c>
      <c r="L17" s="11">
        <v>10500</v>
      </c>
      <c r="M17" s="11">
        <v>10500</v>
      </c>
      <c r="N17" s="19">
        <f t="shared" si="3"/>
        <v>124500</v>
      </c>
      <c r="P17" s="3"/>
    </row>
    <row r="18" spans="1:16" ht="18" customHeight="1" x14ac:dyDescent="0.35">
      <c r="A18" s="18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>
        <f t="shared" si="3"/>
        <v>0</v>
      </c>
      <c r="P18" s="3"/>
    </row>
    <row r="19" spans="1:16" ht="18" customHeight="1" x14ac:dyDescent="0.35">
      <c r="A19" s="18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0">
        <f t="shared" si="3"/>
        <v>0</v>
      </c>
      <c r="P19" s="3"/>
    </row>
    <row r="20" spans="1:16" ht="18" customHeight="1" x14ac:dyDescent="0.35">
      <c r="A20" s="18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>
        <f t="shared" si="3"/>
        <v>0</v>
      </c>
      <c r="P20" s="3"/>
    </row>
    <row r="21" spans="1:16" ht="18" customHeight="1" x14ac:dyDescent="0.35">
      <c r="A21" s="18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>
        <f t="shared" si="3"/>
        <v>0</v>
      </c>
      <c r="P21" s="3"/>
    </row>
    <row r="22" spans="1:16" ht="18" customHeight="1" x14ac:dyDescent="0.35">
      <c r="A22" s="18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>
        <f t="shared" si="3"/>
        <v>0</v>
      </c>
      <c r="P22" s="3"/>
    </row>
    <row r="23" spans="1:16" ht="18" customHeight="1" x14ac:dyDescent="0.35">
      <c r="A23" s="18" t="s">
        <v>45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0">
        <f t="shared" si="3"/>
        <v>0</v>
      </c>
      <c r="P23" s="3"/>
    </row>
    <row r="24" spans="1:16" ht="18" customHeight="1" x14ac:dyDescent="0.35">
      <c r="A24" s="18" t="s">
        <v>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0">
        <f t="shared" si="3"/>
        <v>0</v>
      </c>
      <c r="P24" s="3"/>
    </row>
    <row r="25" spans="1:16" ht="18" customHeight="1" x14ac:dyDescent="0.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4">
        <f t="shared" si="3"/>
        <v>0</v>
      </c>
      <c r="P25" s="3"/>
    </row>
    <row r="26" spans="1:16" ht="18" customHeight="1" x14ac:dyDescent="0.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3"/>
        <v>0</v>
      </c>
      <c r="P26" s="3"/>
    </row>
    <row r="27" spans="1:16" ht="18" customHeight="1" x14ac:dyDescent="0.35">
      <c r="A27" s="16" t="s">
        <v>47</v>
      </c>
      <c r="B27" s="17">
        <f t="shared" ref="B27:M27" si="7">SUM(B28:B44)</f>
        <v>1742.4242424242425</v>
      </c>
      <c r="C27" s="17">
        <f t="shared" si="7"/>
        <v>1742.4242424242425</v>
      </c>
      <c r="D27" s="17">
        <f t="shared" si="7"/>
        <v>1742.4242424242425</v>
      </c>
      <c r="E27" s="17">
        <f t="shared" si="7"/>
        <v>1829.5454545454545</v>
      </c>
      <c r="F27" s="17">
        <f t="shared" si="7"/>
        <v>1829.5454545454545</v>
      </c>
      <c r="G27" s="17">
        <f t="shared" si="7"/>
        <v>1829.5454545454545</v>
      </c>
      <c r="H27" s="17">
        <f t="shared" si="7"/>
        <v>1829.5454545454545</v>
      </c>
      <c r="I27" s="17">
        <f t="shared" si="7"/>
        <v>1829.5454545454545</v>
      </c>
      <c r="J27" s="17">
        <f t="shared" si="7"/>
        <v>1829.5454545454545</v>
      </c>
      <c r="K27" s="17">
        <f t="shared" si="7"/>
        <v>1829.5454545454545</v>
      </c>
      <c r="L27" s="17">
        <f t="shared" si="7"/>
        <v>1829.5454545454545</v>
      </c>
      <c r="M27" s="17">
        <f t="shared" si="7"/>
        <v>1829.5454545454545</v>
      </c>
      <c r="N27" s="17">
        <f t="shared" si="3"/>
        <v>21693.18181818182</v>
      </c>
      <c r="P27" s="3"/>
    </row>
    <row r="28" spans="1:16" ht="18" customHeight="1" x14ac:dyDescent="0.35">
      <c r="A28" s="18" t="s">
        <v>48</v>
      </c>
      <c r="B28" s="11">
        <f t="shared" ref="B28:M28" si="8">B17/11</f>
        <v>909.09090909090912</v>
      </c>
      <c r="C28" s="11">
        <f t="shared" si="8"/>
        <v>909.09090909090912</v>
      </c>
      <c r="D28" s="11">
        <f t="shared" si="8"/>
        <v>909.09090909090912</v>
      </c>
      <c r="E28" s="11">
        <f t="shared" si="8"/>
        <v>954.5454545454545</v>
      </c>
      <c r="F28" s="11">
        <f t="shared" si="8"/>
        <v>954.5454545454545</v>
      </c>
      <c r="G28" s="11">
        <f t="shared" si="8"/>
        <v>954.5454545454545</v>
      </c>
      <c r="H28" s="11">
        <f t="shared" si="8"/>
        <v>954.5454545454545</v>
      </c>
      <c r="I28" s="11">
        <f t="shared" si="8"/>
        <v>954.5454545454545</v>
      </c>
      <c r="J28" s="11">
        <f t="shared" si="8"/>
        <v>954.5454545454545</v>
      </c>
      <c r="K28" s="11">
        <f t="shared" si="8"/>
        <v>954.5454545454545</v>
      </c>
      <c r="L28" s="11">
        <f t="shared" si="8"/>
        <v>954.5454545454545</v>
      </c>
      <c r="M28" s="11">
        <f t="shared" si="8"/>
        <v>954.5454545454545</v>
      </c>
      <c r="N28" s="25">
        <f t="shared" si="3"/>
        <v>11318.181818181814</v>
      </c>
      <c r="P28" s="3"/>
    </row>
    <row r="29" spans="1:16" ht="18" customHeight="1" x14ac:dyDescent="0.35">
      <c r="A29" s="18" t="s">
        <v>49</v>
      </c>
      <c r="B29" s="11">
        <f t="shared" ref="B29:M29" si="9">B18/11</f>
        <v>0</v>
      </c>
      <c r="C29" s="11">
        <f t="shared" si="9"/>
        <v>0</v>
      </c>
      <c r="D29" s="11">
        <f t="shared" si="9"/>
        <v>0</v>
      </c>
      <c r="E29" s="11">
        <f t="shared" si="9"/>
        <v>0</v>
      </c>
      <c r="F29" s="11">
        <f t="shared" si="9"/>
        <v>0</v>
      </c>
      <c r="G29" s="11">
        <f t="shared" si="9"/>
        <v>0</v>
      </c>
      <c r="H29" s="11">
        <f t="shared" si="9"/>
        <v>0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25">
        <f t="shared" si="3"/>
        <v>0</v>
      </c>
      <c r="P29" s="3"/>
    </row>
    <row r="30" spans="1:16" ht="18" customHeight="1" x14ac:dyDescent="0.35">
      <c r="A30" s="18" t="s">
        <v>50</v>
      </c>
      <c r="B30" s="11">
        <f t="shared" ref="B30:M30" si="10">B19/11</f>
        <v>0</v>
      </c>
      <c r="C30" s="11">
        <f t="shared" si="10"/>
        <v>0</v>
      </c>
      <c r="D30" s="11">
        <f t="shared" si="10"/>
        <v>0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25">
        <f t="shared" si="3"/>
        <v>0</v>
      </c>
      <c r="P30" s="3"/>
    </row>
    <row r="31" spans="1:16" ht="18" customHeight="1" x14ac:dyDescent="0.35">
      <c r="A31" s="18" t="s">
        <v>51</v>
      </c>
      <c r="B31" s="11">
        <f t="shared" ref="B31:M31" si="11">B20/11</f>
        <v>0</v>
      </c>
      <c r="C31" s="11">
        <f t="shared" si="11"/>
        <v>0</v>
      </c>
      <c r="D31" s="11">
        <f t="shared" si="11"/>
        <v>0</v>
      </c>
      <c r="E31" s="11">
        <f t="shared" si="11"/>
        <v>0</v>
      </c>
      <c r="F31" s="11">
        <f t="shared" si="11"/>
        <v>0</v>
      </c>
      <c r="G31" s="11">
        <f t="shared" si="11"/>
        <v>0</v>
      </c>
      <c r="H31" s="11">
        <f t="shared" si="11"/>
        <v>0</v>
      </c>
      <c r="I31" s="11">
        <f t="shared" si="11"/>
        <v>0</v>
      </c>
      <c r="J31" s="11">
        <f t="shared" si="11"/>
        <v>0</v>
      </c>
      <c r="K31" s="11">
        <f t="shared" si="11"/>
        <v>0</v>
      </c>
      <c r="L31" s="11">
        <f t="shared" si="11"/>
        <v>0</v>
      </c>
      <c r="M31" s="11">
        <f t="shared" si="11"/>
        <v>0</v>
      </c>
      <c r="N31" s="25">
        <f t="shared" si="3"/>
        <v>0</v>
      </c>
      <c r="P31" s="3"/>
    </row>
    <row r="32" spans="1:16" ht="18" customHeight="1" x14ac:dyDescent="0.35">
      <c r="A32" s="18" t="s">
        <v>52</v>
      </c>
      <c r="B32" s="11">
        <f t="shared" ref="B32:M32" si="12">B21/11</f>
        <v>0</v>
      </c>
      <c r="C32" s="11">
        <f t="shared" si="12"/>
        <v>0</v>
      </c>
      <c r="D32" s="11">
        <f t="shared" si="12"/>
        <v>0</v>
      </c>
      <c r="E32" s="11">
        <f t="shared" si="12"/>
        <v>0</v>
      </c>
      <c r="F32" s="11">
        <f t="shared" si="12"/>
        <v>0</v>
      </c>
      <c r="G32" s="11">
        <f t="shared" si="12"/>
        <v>0</v>
      </c>
      <c r="H32" s="11">
        <f t="shared" si="12"/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  <c r="L32" s="11">
        <f t="shared" si="12"/>
        <v>0</v>
      </c>
      <c r="M32" s="11">
        <f t="shared" si="12"/>
        <v>0</v>
      </c>
      <c r="N32" s="25">
        <f t="shared" si="3"/>
        <v>0</v>
      </c>
      <c r="P32" s="3"/>
    </row>
    <row r="33" spans="1:16" ht="18" customHeight="1" x14ac:dyDescent="0.35">
      <c r="A33" s="18" t="s">
        <v>53</v>
      </c>
      <c r="B33" s="11">
        <f t="shared" ref="B33:M33" si="13">B17/12</f>
        <v>833.33333333333337</v>
      </c>
      <c r="C33" s="11">
        <f t="shared" si="13"/>
        <v>833.33333333333337</v>
      </c>
      <c r="D33" s="11">
        <f t="shared" si="13"/>
        <v>833.33333333333337</v>
      </c>
      <c r="E33" s="11">
        <f t="shared" si="13"/>
        <v>875</v>
      </c>
      <c r="F33" s="11">
        <f t="shared" si="13"/>
        <v>875</v>
      </c>
      <c r="G33" s="11">
        <f t="shared" si="13"/>
        <v>875</v>
      </c>
      <c r="H33" s="11">
        <f t="shared" si="13"/>
        <v>875</v>
      </c>
      <c r="I33" s="11">
        <f t="shared" si="13"/>
        <v>875</v>
      </c>
      <c r="J33" s="11">
        <f t="shared" si="13"/>
        <v>875</v>
      </c>
      <c r="K33" s="11">
        <f t="shared" si="13"/>
        <v>875</v>
      </c>
      <c r="L33" s="11">
        <f t="shared" si="13"/>
        <v>875</v>
      </c>
      <c r="M33" s="11">
        <f t="shared" si="13"/>
        <v>875</v>
      </c>
      <c r="N33" s="25">
        <f t="shared" si="3"/>
        <v>10375</v>
      </c>
      <c r="P33" s="3"/>
    </row>
    <row r="34" spans="1:16" ht="18" customHeight="1" x14ac:dyDescent="0.35">
      <c r="A34" s="18" t="s">
        <v>54</v>
      </c>
      <c r="B34" s="11">
        <f t="shared" ref="B34:M34" si="14">B18/12</f>
        <v>0</v>
      </c>
      <c r="C34" s="11">
        <f t="shared" si="14"/>
        <v>0</v>
      </c>
      <c r="D34" s="11">
        <f t="shared" si="14"/>
        <v>0</v>
      </c>
      <c r="E34" s="11">
        <f t="shared" si="14"/>
        <v>0</v>
      </c>
      <c r="F34" s="11">
        <f t="shared" si="14"/>
        <v>0</v>
      </c>
      <c r="G34" s="11">
        <f t="shared" si="14"/>
        <v>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si="14"/>
        <v>0</v>
      </c>
      <c r="M34" s="11">
        <f t="shared" si="14"/>
        <v>0</v>
      </c>
      <c r="N34" s="25">
        <f t="shared" si="3"/>
        <v>0</v>
      </c>
      <c r="P34" s="3"/>
    </row>
    <row r="35" spans="1:16" ht="18" customHeight="1" x14ac:dyDescent="0.35">
      <c r="A35" s="18" t="s">
        <v>55</v>
      </c>
      <c r="B35" s="11">
        <f t="shared" ref="B35:M35" si="15">B19/12</f>
        <v>0</v>
      </c>
      <c r="C35" s="11">
        <f t="shared" si="15"/>
        <v>0</v>
      </c>
      <c r="D35" s="11">
        <f t="shared" si="15"/>
        <v>0</v>
      </c>
      <c r="E35" s="11">
        <f t="shared" si="15"/>
        <v>0</v>
      </c>
      <c r="F35" s="11">
        <f t="shared" si="15"/>
        <v>0</v>
      </c>
      <c r="G35" s="11">
        <f t="shared" si="15"/>
        <v>0</v>
      </c>
      <c r="H35" s="11">
        <f t="shared" si="15"/>
        <v>0</v>
      </c>
      <c r="I35" s="11">
        <f t="shared" si="15"/>
        <v>0</v>
      </c>
      <c r="J35" s="11">
        <f t="shared" si="15"/>
        <v>0</v>
      </c>
      <c r="K35" s="11">
        <f t="shared" si="15"/>
        <v>0</v>
      </c>
      <c r="L35" s="11">
        <f t="shared" si="15"/>
        <v>0</v>
      </c>
      <c r="M35" s="11">
        <f t="shared" si="15"/>
        <v>0</v>
      </c>
      <c r="N35" s="25">
        <f t="shared" si="3"/>
        <v>0</v>
      </c>
      <c r="P35" s="3"/>
    </row>
    <row r="36" spans="1:16" ht="18" customHeight="1" x14ac:dyDescent="0.35">
      <c r="A36" s="18" t="s">
        <v>56</v>
      </c>
      <c r="B36" s="11">
        <f t="shared" ref="B36:M36" si="16">B20/12</f>
        <v>0</v>
      </c>
      <c r="C36" s="11">
        <f t="shared" si="16"/>
        <v>0</v>
      </c>
      <c r="D36" s="11">
        <f t="shared" si="16"/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11">
        <f t="shared" si="16"/>
        <v>0</v>
      </c>
      <c r="K36" s="11">
        <f t="shared" si="16"/>
        <v>0</v>
      </c>
      <c r="L36" s="11">
        <f t="shared" si="16"/>
        <v>0</v>
      </c>
      <c r="M36" s="11">
        <f t="shared" si="16"/>
        <v>0</v>
      </c>
      <c r="N36" s="25">
        <f t="shared" si="3"/>
        <v>0</v>
      </c>
      <c r="P36" s="3"/>
    </row>
    <row r="37" spans="1:16" ht="18" customHeight="1" x14ac:dyDescent="0.35">
      <c r="A37" s="18" t="s">
        <v>57</v>
      </c>
      <c r="B37" s="11">
        <f t="shared" ref="B37:M37" si="17">B21/12</f>
        <v>0</v>
      </c>
      <c r="C37" s="11">
        <f t="shared" si="17"/>
        <v>0</v>
      </c>
      <c r="D37" s="11">
        <f t="shared" si="17"/>
        <v>0</v>
      </c>
      <c r="E37" s="11">
        <f t="shared" si="17"/>
        <v>0</v>
      </c>
      <c r="F37" s="11">
        <f t="shared" si="17"/>
        <v>0</v>
      </c>
      <c r="G37" s="11">
        <f t="shared" si="17"/>
        <v>0</v>
      </c>
      <c r="H37" s="11">
        <f t="shared" si="17"/>
        <v>0</v>
      </c>
      <c r="I37" s="11">
        <f t="shared" si="17"/>
        <v>0</v>
      </c>
      <c r="J37" s="11">
        <f t="shared" si="17"/>
        <v>0</v>
      </c>
      <c r="K37" s="11">
        <f t="shared" si="17"/>
        <v>0</v>
      </c>
      <c r="L37" s="11">
        <f t="shared" si="17"/>
        <v>0</v>
      </c>
      <c r="M37" s="11">
        <f t="shared" si="17"/>
        <v>0</v>
      </c>
      <c r="N37" s="25">
        <f t="shared" si="3"/>
        <v>0</v>
      </c>
      <c r="P37" s="3"/>
    </row>
    <row r="38" spans="1:16" ht="18" customHeight="1" x14ac:dyDescent="0.35">
      <c r="A38" s="18" t="s">
        <v>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5">
        <f t="shared" si="3"/>
        <v>0</v>
      </c>
      <c r="P38" s="3"/>
    </row>
    <row r="39" spans="1:16" ht="18" customHeight="1" x14ac:dyDescent="0.35">
      <c r="A39" s="18" t="s">
        <v>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5">
        <f t="shared" si="3"/>
        <v>0</v>
      </c>
      <c r="P39" s="3"/>
    </row>
    <row r="40" spans="1:16" ht="18" customHeight="1" x14ac:dyDescent="0.35">
      <c r="A40" s="18" t="s">
        <v>60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5">
        <f t="shared" si="3"/>
        <v>0</v>
      </c>
      <c r="P40" s="3"/>
    </row>
    <row r="41" spans="1:16" ht="18" customHeight="1" x14ac:dyDescent="0.35">
      <c r="A41" s="18" t="s">
        <v>61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5">
        <f t="shared" si="3"/>
        <v>0</v>
      </c>
      <c r="P41" s="3"/>
    </row>
    <row r="42" spans="1:16" ht="18" customHeight="1" x14ac:dyDescent="0.35">
      <c r="A42" s="18" t="s">
        <v>62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5">
        <f t="shared" si="3"/>
        <v>0</v>
      </c>
      <c r="P42" s="3"/>
    </row>
    <row r="43" spans="1:16" ht="18" customHeight="1" x14ac:dyDescent="0.35">
      <c r="A43" s="18" t="s">
        <v>63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6">
        <f t="shared" si="3"/>
        <v>0</v>
      </c>
      <c r="P43" s="3"/>
    </row>
    <row r="44" spans="1:16" ht="18" customHeight="1" x14ac:dyDescent="0.3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6">
        <f t="shared" si="3"/>
        <v>0</v>
      </c>
      <c r="P44" s="3"/>
    </row>
    <row r="45" spans="1:16" ht="18" customHeight="1" x14ac:dyDescent="0.35">
      <c r="A45" s="16" t="s">
        <v>64</v>
      </c>
      <c r="B45" s="17">
        <f t="shared" ref="B45:M45" si="18">SUM(B46:B49)</f>
        <v>664.83333333333337</v>
      </c>
      <c r="C45" s="17">
        <f t="shared" si="18"/>
        <v>664.83333333333337</v>
      </c>
      <c r="D45" s="17">
        <f t="shared" si="18"/>
        <v>664.83333333333337</v>
      </c>
      <c r="E45" s="17">
        <f t="shared" si="18"/>
        <v>664.83333333333337</v>
      </c>
      <c r="F45" s="17">
        <f t="shared" si="18"/>
        <v>664.83333333333337</v>
      </c>
      <c r="G45" s="17">
        <f t="shared" si="18"/>
        <v>664.83333333333337</v>
      </c>
      <c r="H45" s="17">
        <f t="shared" si="18"/>
        <v>664.83333333333337</v>
      </c>
      <c r="I45" s="17">
        <f t="shared" si="18"/>
        <v>664.83333333333337</v>
      </c>
      <c r="J45" s="17">
        <f t="shared" si="18"/>
        <v>664.83333333333337</v>
      </c>
      <c r="K45" s="17">
        <f t="shared" si="18"/>
        <v>664.83333333333337</v>
      </c>
      <c r="L45" s="17">
        <f t="shared" si="18"/>
        <v>664.83333333333337</v>
      </c>
      <c r="M45" s="17">
        <f t="shared" si="18"/>
        <v>664.83333333333337</v>
      </c>
      <c r="N45" s="23">
        <f t="shared" si="3"/>
        <v>7977.9999999999991</v>
      </c>
      <c r="P45" s="3"/>
    </row>
    <row r="46" spans="1:16" ht="18" customHeight="1" x14ac:dyDescent="0.35">
      <c r="A46" s="18" t="s">
        <v>65</v>
      </c>
      <c r="B46" s="11">
        <f>'Depreciación de activos'!$D$2</f>
        <v>664.83333333333337</v>
      </c>
      <c r="C46" s="11">
        <f>'Depreciación de activos'!$D$2</f>
        <v>664.83333333333337</v>
      </c>
      <c r="D46" s="11">
        <f>'Depreciación de activos'!$D$2</f>
        <v>664.83333333333337</v>
      </c>
      <c r="E46" s="11">
        <f>'Depreciación de activos'!$D$2</f>
        <v>664.83333333333337</v>
      </c>
      <c r="F46" s="11">
        <f>'Depreciación de activos'!$D$2</f>
        <v>664.83333333333337</v>
      </c>
      <c r="G46" s="11">
        <f>'Depreciación de activos'!$D$2</f>
        <v>664.83333333333337</v>
      </c>
      <c r="H46" s="11">
        <f>'Depreciación de activos'!$D$2</f>
        <v>664.83333333333337</v>
      </c>
      <c r="I46" s="11">
        <f>'Depreciación de activos'!$D$2</f>
        <v>664.83333333333337</v>
      </c>
      <c r="J46" s="11">
        <f>'Depreciación de activos'!$D$2</f>
        <v>664.83333333333337</v>
      </c>
      <c r="K46" s="11">
        <f>'Depreciación de activos'!$D$2</f>
        <v>664.83333333333337</v>
      </c>
      <c r="L46" s="11">
        <f>'Depreciación de activos'!$D$2</f>
        <v>664.83333333333337</v>
      </c>
      <c r="M46" s="11">
        <f>'Depreciación de activos'!$D$2</f>
        <v>664.83333333333337</v>
      </c>
      <c r="N46" s="23">
        <f t="shared" si="3"/>
        <v>7977.9999999999991</v>
      </c>
      <c r="P46" s="3"/>
    </row>
    <row r="47" spans="1:16" ht="18" customHeight="1" x14ac:dyDescent="0.35">
      <c r="A47" s="27" t="s">
        <v>66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3">
        <f t="shared" si="3"/>
        <v>0</v>
      </c>
      <c r="P47" s="3"/>
    </row>
    <row r="48" spans="1:16" ht="18" customHeight="1" x14ac:dyDescent="0.35">
      <c r="A48" s="27" t="s">
        <v>67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3">
        <f t="shared" si="3"/>
        <v>0</v>
      </c>
      <c r="P48" s="3"/>
    </row>
    <row r="49" spans="1:16" ht="18" customHeight="1" x14ac:dyDescent="0.35">
      <c r="A49" s="2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3">
        <f t="shared" si="3"/>
        <v>0</v>
      </c>
      <c r="P49" s="3"/>
    </row>
    <row r="50" spans="1:16" ht="18" customHeight="1" x14ac:dyDescent="0.35">
      <c r="A50" s="16" t="s">
        <v>68</v>
      </c>
      <c r="B50" s="17">
        <f t="shared" ref="B50:N50" si="19">SUM(B51:B56)</f>
        <v>0</v>
      </c>
      <c r="C50" s="17">
        <f t="shared" si="19"/>
        <v>0</v>
      </c>
      <c r="D50" s="17">
        <f t="shared" si="19"/>
        <v>0</v>
      </c>
      <c r="E50" s="17">
        <f t="shared" si="19"/>
        <v>0</v>
      </c>
      <c r="F50" s="17">
        <f t="shared" si="19"/>
        <v>0</v>
      </c>
      <c r="G50" s="17">
        <f t="shared" si="19"/>
        <v>0</v>
      </c>
      <c r="H50" s="17">
        <f t="shared" si="19"/>
        <v>0</v>
      </c>
      <c r="I50" s="17">
        <f t="shared" si="19"/>
        <v>0</v>
      </c>
      <c r="J50" s="17">
        <f t="shared" si="19"/>
        <v>0</v>
      </c>
      <c r="K50" s="17">
        <f t="shared" si="19"/>
        <v>0</v>
      </c>
      <c r="L50" s="17">
        <f t="shared" si="19"/>
        <v>0</v>
      </c>
      <c r="M50" s="17">
        <f t="shared" si="19"/>
        <v>0</v>
      </c>
      <c r="N50" s="23">
        <f t="shared" si="19"/>
        <v>0</v>
      </c>
      <c r="P50" s="3"/>
    </row>
    <row r="51" spans="1:16" ht="18" customHeight="1" x14ac:dyDescent="0.3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8">
        <f t="shared" ref="N51:N74" si="20">SUM(B51:M51)</f>
        <v>0</v>
      </c>
      <c r="P51" s="3"/>
    </row>
    <row r="52" spans="1:16" ht="18" customHeight="1" x14ac:dyDescent="0.3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9">
        <f t="shared" si="20"/>
        <v>0</v>
      </c>
      <c r="P52" s="3"/>
    </row>
    <row r="53" spans="1:16" ht="18" customHeight="1" x14ac:dyDescent="0.3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9">
        <f t="shared" si="20"/>
        <v>0</v>
      </c>
      <c r="P53" s="3"/>
    </row>
    <row r="54" spans="1:16" ht="18" customHeight="1" x14ac:dyDescent="0.3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9">
        <f t="shared" si="20"/>
        <v>0</v>
      </c>
      <c r="P54" s="3"/>
    </row>
    <row r="55" spans="1:16" ht="18" customHeight="1" x14ac:dyDescent="0.3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9">
        <f t="shared" si="20"/>
        <v>0</v>
      </c>
      <c r="P55" s="3"/>
    </row>
    <row r="56" spans="1:16" ht="18" customHeight="1" x14ac:dyDescent="0.3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9">
        <f t="shared" si="20"/>
        <v>0</v>
      </c>
      <c r="P56" s="3"/>
    </row>
    <row r="57" spans="1:16" ht="18" customHeight="1" x14ac:dyDescent="0.35">
      <c r="A57" s="16" t="s">
        <v>69</v>
      </c>
      <c r="B57" s="17">
        <f t="shared" ref="B57:M57" si="21">SUM(B58:B62)</f>
        <v>0</v>
      </c>
      <c r="C57" s="17">
        <f t="shared" si="21"/>
        <v>0</v>
      </c>
      <c r="D57" s="17">
        <f t="shared" si="21"/>
        <v>0</v>
      </c>
      <c r="E57" s="17">
        <f t="shared" si="21"/>
        <v>0</v>
      </c>
      <c r="F57" s="17">
        <f t="shared" si="21"/>
        <v>0</v>
      </c>
      <c r="G57" s="17">
        <f t="shared" si="21"/>
        <v>0</v>
      </c>
      <c r="H57" s="17">
        <f t="shared" si="21"/>
        <v>0</v>
      </c>
      <c r="I57" s="17">
        <f t="shared" si="21"/>
        <v>0</v>
      </c>
      <c r="J57" s="17">
        <f t="shared" si="21"/>
        <v>0</v>
      </c>
      <c r="K57" s="17">
        <f t="shared" si="21"/>
        <v>0</v>
      </c>
      <c r="L57" s="17">
        <f t="shared" si="21"/>
        <v>0</v>
      </c>
      <c r="M57" s="30">
        <f t="shared" si="21"/>
        <v>0</v>
      </c>
      <c r="N57" s="17">
        <f t="shared" si="20"/>
        <v>0</v>
      </c>
      <c r="P57" s="3"/>
    </row>
    <row r="58" spans="1:16" ht="18" customHeight="1" x14ac:dyDescent="0.35">
      <c r="A58" s="18" t="s">
        <v>70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9">
        <f t="shared" si="20"/>
        <v>0</v>
      </c>
      <c r="P58" s="3"/>
    </row>
    <row r="59" spans="1:16" ht="18" customHeight="1" x14ac:dyDescent="0.35">
      <c r="A59" s="18" t="s">
        <v>71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9">
        <f t="shared" si="20"/>
        <v>0</v>
      </c>
      <c r="P59" s="3"/>
    </row>
    <row r="60" spans="1:16" ht="18" customHeight="1" x14ac:dyDescent="0.35">
      <c r="A60" s="18" t="s">
        <v>72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9">
        <f t="shared" si="20"/>
        <v>0</v>
      </c>
      <c r="P60" s="3"/>
    </row>
    <row r="61" spans="1:16" ht="18" customHeight="1" x14ac:dyDescent="0.3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9">
        <f t="shared" si="20"/>
        <v>0</v>
      </c>
      <c r="P61" s="3"/>
    </row>
    <row r="62" spans="1:16" ht="18" customHeight="1" x14ac:dyDescent="0.3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9">
        <f t="shared" si="20"/>
        <v>0</v>
      </c>
      <c r="P62" s="3"/>
    </row>
    <row r="63" spans="1:16" ht="18" customHeight="1" x14ac:dyDescent="0.35">
      <c r="A63" s="16" t="s">
        <v>69</v>
      </c>
      <c r="B63" s="17">
        <f t="shared" ref="B63:M63" si="22">SUM(B64:B70)</f>
        <v>0</v>
      </c>
      <c r="C63" s="17">
        <f t="shared" si="22"/>
        <v>0</v>
      </c>
      <c r="D63" s="17">
        <f t="shared" si="22"/>
        <v>0</v>
      </c>
      <c r="E63" s="17">
        <f t="shared" si="22"/>
        <v>0</v>
      </c>
      <c r="F63" s="17">
        <f t="shared" si="22"/>
        <v>0</v>
      </c>
      <c r="G63" s="17">
        <f t="shared" si="22"/>
        <v>0</v>
      </c>
      <c r="H63" s="17">
        <f t="shared" si="22"/>
        <v>0</v>
      </c>
      <c r="I63" s="17">
        <f t="shared" si="22"/>
        <v>0</v>
      </c>
      <c r="J63" s="17">
        <f t="shared" si="22"/>
        <v>0</v>
      </c>
      <c r="K63" s="17">
        <f t="shared" si="22"/>
        <v>0</v>
      </c>
      <c r="L63" s="17">
        <f t="shared" si="22"/>
        <v>0</v>
      </c>
      <c r="M63" s="30">
        <f t="shared" si="22"/>
        <v>0</v>
      </c>
      <c r="N63" s="17">
        <f t="shared" si="20"/>
        <v>0</v>
      </c>
      <c r="P63" s="3"/>
    </row>
    <row r="64" spans="1:16" ht="18" customHeight="1" x14ac:dyDescent="0.3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9">
        <f t="shared" si="20"/>
        <v>0</v>
      </c>
      <c r="P64" s="3"/>
    </row>
    <row r="65" spans="1:16" ht="18" customHeight="1" x14ac:dyDescent="0.3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9">
        <f t="shared" si="20"/>
        <v>0</v>
      </c>
      <c r="P65" s="3"/>
    </row>
    <row r="66" spans="1:16" ht="18" customHeight="1" x14ac:dyDescent="0.3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9">
        <f t="shared" si="20"/>
        <v>0</v>
      </c>
      <c r="P66" s="3"/>
    </row>
    <row r="67" spans="1:16" ht="18" customHeight="1" x14ac:dyDescent="0.3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9">
        <f t="shared" si="20"/>
        <v>0</v>
      </c>
      <c r="P67" s="3"/>
    </row>
    <row r="68" spans="1:16" ht="18" customHeight="1" x14ac:dyDescent="0.3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9">
        <f t="shared" si="20"/>
        <v>0</v>
      </c>
      <c r="P68" s="3"/>
    </row>
    <row r="69" spans="1:16" ht="18" customHeight="1" x14ac:dyDescent="0.3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9">
        <f t="shared" si="20"/>
        <v>0</v>
      </c>
      <c r="P69" s="3"/>
    </row>
    <row r="70" spans="1:16" ht="18" customHeight="1" x14ac:dyDescent="0.3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9">
        <f t="shared" si="20"/>
        <v>0</v>
      </c>
      <c r="P70" s="3"/>
    </row>
    <row r="71" spans="1:16" ht="18" customHeight="1" x14ac:dyDescent="0.35">
      <c r="A71" s="16" t="s">
        <v>73</v>
      </c>
      <c r="B71" s="17">
        <f t="shared" ref="B71:M71" si="23">SUM(B72:B74)</f>
        <v>0</v>
      </c>
      <c r="C71" s="17">
        <f t="shared" si="23"/>
        <v>0</v>
      </c>
      <c r="D71" s="17">
        <f t="shared" si="23"/>
        <v>0</v>
      </c>
      <c r="E71" s="17">
        <f t="shared" si="23"/>
        <v>0</v>
      </c>
      <c r="F71" s="17">
        <f t="shared" si="23"/>
        <v>0</v>
      </c>
      <c r="G71" s="17">
        <f t="shared" si="23"/>
        <v>0</v>
      </c>
      <c r="H71" s="17">
        <f t="shared" si="23"/>
        <v>0</v>
      </c>
      <c r="I71" s="17">
        <f t="shared" si="23"/>
        <v>0</v>
      </c>
      <c r="J71" s="17">
        <f t="shared" si="23"/>
        <v>0</v>
      </c>
      <c r="K71" s="17">
        <f t="shared" si="23"/>
        <v>0</v>
      </c>
      <c r="L71" s="17">
        <f t="shared" si="23"/>
        <v>0</v>
      </c>
      <c r="M71" s="30">
        <f t="shared" si="23"/>
        <v>0</v>
      </c>
      <c r="N71" s="17">
        <f t="shared" si="20"/>
        <v>0</v>
      </c>
      <c r="P71" s="3"/>
    </row>
    <row r="72" spans="1:16" ht="18" customHeight="1" x14ac:dyDescent="0.3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8">
        <f t="shared" si="20"/>
        <v>0</v>
      </c>
      <c r="P72" s="3"/>
    </row>
    <row r="73" spans="1:16" ht="18" customHeight="1" x14ac:dyDescent="0.35">
      <c r="A73" s="18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9">
        <f t="shared" si="20"/>
        <v>0</v>
      </c>
      <c r="P73" s="3"/>
    </row>
    <row r="74" spans="1:16" ht="18" customHeight="1" x14ac:dyDescent="0.35">
      <c r="A74" s="18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9">
        <f t="shared" si="20"/>
        <v>0</v>
      </c>
      <c r="P74" s="3"/>
    </row>
    <row r="75" spans="1:16" ht="18" customHeight="1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12"/>
      <c r="P75" s="3"/>
    </row>
    <row r="76" spans="1:16" ht="18" customHeight="1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12"/>
      <c r="P76" s="3"/>
    </row>
    <row r="77" spans="1:16" ht="18" customHeight="1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12"/>
      <c r="P77" s="3"/>
    </row>
    <row r="78" spans="1:16" ht="18" customHeight="1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12"/>
      <c r="P78" s="3"/>
    </row>
    <row r="79" spans="1:16" ht="18" customHeight="1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12"/>
      <c r="P79" s="3"/>
    </row>
    <row r="80" spans="1:16" ht="18" customHeight="1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12"/>
      <c r="P80" s="3"/>
    </row>
    <row r="81" spans="1:16" ht="18" customHeight="1" x14ac:dyDescent="0.35">
      <c r="A81" s="32"/>
      <c r="N81" s="12"/>
      <c r="P81" s="3"/>
    </row>
    <row r="82" spans="1:16" ht="18" customHeight="1" x14ac:dyDescent="0.35">
      <c r="A82" s="32"/>
      <c r="N82" s="12"/>
      <c r="P82" s="3"/>
    </row>
    <row r="83" spans="1:16" ht="18" customHeight="1" x14ac:dyDescent="0.35">
      <c r="A83" s="32"/>
      <c r="N83" s="12"/>
      <c r="P83" s="3"/>
    </row>
    <row r="84" spans="1:16" ht="18" customHeight="1" x14ac:dyDescent="0.35">
      <c r="A84" s="32"/>
      <c r="N84" s="12"/>
      <c r="P84" s="3"/>
    </row>
    <row r="85" spans="1:16" ht="18" customHeight="1" x14ac:dyDescent="0.35">
      <c r="A85" s="32"/>
      <c r="P85" s="3"/>
    </row>
    <row r="86" spans="1:16" ht="18" customHeight="1" x14ac:dyDescent="0.35">
      <c r="A86" s="32"/>
      <c r="P86" s="3"/>
    </row>
    <row r="87" spans="1:16" ht="18" customHeight="1" x14ac:dyDescent="0.35">
      <c r="A87" s="32"/>
      <c r="P87" s="3"/>
    </row>
    <row r="88" spans="1:16" ht="18" customHeight="1" x14ac:dyDescent="0.35">
      <c r="A88" s="32"/>
      <c r="P88" s="3"/>
    </row>
    <row r="89" spans="1:16" ht="18" customHeight="1" x14ac:dyDescent="0.35">
      <c r="A89" s="32"/>
      <c r="P89" s="3"/>
    </row>
    <row r="90" spans="1:16" ht="18" customHeight="1" x14ac:dyDescent="0.35">
      <c r="A90" s="32"/>
      <c r="P90" s="3"/>
    </row>
    <row r="91" spans="1:16" ht="18" customHeight="1" x14ac:dyDescent="0.35">
      <c r="A91" s="32"/>
      <c r="P91" s="3"/>
    </row>
    <row r="92" spans="1:16" ht="18" customHeight="1" x14ac:dyDescent="0.35">
      <c r="A92" s="32"/>
      <c r="P92" s="3"/>
    </row>
    <row r="93" spans="1:16" ht="18" customHeight="1" x14ac:dyDescent="0.35">
      <c r="A93" s="32"/>
      <c r="P93" s="3"/>
    </row>
    <row r="94" spans="1:16" ht="18" customHeight="1" x14ac:dyDescent="0.35">
      <c r="A94" s="32"/>
      <c r="P94" s="3"/>
    </row>
    <row r="95" spans="1:16" ht="18" customHeight="1" x14ac:dyDescent="0.35">
      <c r="A95" s="32"/>
      <c r="P95" s="3"/>
    </row>
    <row r="96" spans="1:16" ht="18" customHeight="1" x14ac:dyDescent="0.35">
      <c r="A96" s="32"/>
      <c r="P96" s="3"/>
    </row>
    <row r="97" spans="1:16" ht="18" customHeight="1" x14ac:dyDescent="0.35">
      <c r="A97" s="32"/>
      <c r="P97" s="3"/>
    </row>
    <row r="98" spans="1:16" ht="18" customHeight="1" x14ac:dyDescent="0.35">
      <c r="A98" s="32"/>
      <c r="P98" s="3"/>
    </row>
    <row r="99" spans="1:16" ht="18" customHeight="1" x14ac:dyDescent="0.35">
      <c r="A99" s="32"/>
      <c r="P99" s="3"/>
    </row>
    <row r="100" spans="1:16" ht="18" customHeight="1" x14ac:dyDescent="0.35">
      <c r="A100" s="32"/>
      <c r="P100" s="3"/>
    </row>
    <row r="101" spans="1:16" ht="18" customHeight="1" x14ac:dyDescent="0.35">
      <c r="A101" s="32"/>
      <c r="P101" s="3"/>
    </row>
    <row r="102" spans="1:16" ht="18" customHeight="1" x14ac:dyDescent="0.35">
      <c r="A102" s="32"/>
      <c r="P102" s="3"/>
    </row>
    <row r="103" spans="1:16" ht="18" customHeight="1" x14ac:dyDescent="0.35">
      <c r="A103" s="32"/>
      <c r="P103" s="3"/>
    </row>
    <row r="104" spans="1:16" ht="18" customHeight="1" x14ac:dyDescent="0.35">
      <c r="A104" s="32"/>
      <c r="P104" s="3"/>
    </row>
    <row r="105" spans="1:16" ht="18" customHeight="1" x14ac:dyDescent="0.35">
      <c r="A105" s="32"/>
      <c r="P105" s="3"/>
    </row>
    <row r="106" spans="1:16" ht="18" customHeight="1" x14ac:dyDescent="0.35">
      <c r="A106" s="32"/>
      <c r="P106" s="3"/>
    </row>
    <row r="107" spans="1:16" ht="18" customHeight="1" x14ac:dyDescent="0.35">
      <c r="A107" s="32"/>
      <c r="P107" s="3"/>
    </row>
    <row r="108" spans="1:16" ht="18" customHeight="1" x14ac:dyDescent="0.35">
      <c r="A108" s="32"/>
      <c r="P108" s="3"/>
    </row>
    <row r="109" spans="1:16" ht="18" customHeight="1" x14ac:dyDescent="0.35">
      <c r="A109" s="32"/>
      <c r="P109" s="3"/>
    </row>
    <row r="110" spans="1:16" ht="18" customHeight="1" x14ac:dyDescent="0.35">
      <c r="A110" s="32"/>
      <c r="P110" s="3"/>
    </row>
    <row r="111" spans="1:16" ht="18" customHeight="1" x14ac:dyDescent="0.35">
      <c r="A111" s="32"/>
      <c r="P111" s="3"/>
    </row>
    <row r="112" spans="1:16" ht="18" customHeight="1" x14ac:dyDescent="0.35">
      <c r="P112" s="3"/>
    </row>
    <row r="113" spans="16:16" ht="18" customHeight="1" x14ac:dyDescent="0.35">
      <c r="P113" s="3"/>
    </row>
    <row r="114" spans="16:16" ht="18" customHeight="1" x14ac:dyDescent="0.35">
      <c r="P114" s="3"/>
    </row>
    <row r="115" spans="16:16" ht="18" customHeight="1" x14ac:dyDescent="0.35">
      <c r="P115" s="3"/>
    </row>
    <row r="116" spans="16:16" ht="18" customHeight="1" x14ac:dyDescent="0.35">
      <c r="P116" s="3"/>
    </row>
    <row r="117" spans="16:16" ht="18" customHeight="1" x14ac:dyDescent="0.35">
      <c r="P117" s="3"/>
    </row>
    <row r="118" spans="16:16" ht="18" customHeight="1" x14ac:dyDescent="0.35">
      <c r="P118" s="3"/>
    </row>
    <row r="119" spans="16:16" ht="18" customHeight="1" x14ac:dyDescent="0.35">
      <c r="P119" s="3"/>
    </row>
    <row r="120" spans="16:16" ht="18" customHeight="1" x14ac:dyDescent="0.35">
      <c r="P120" s="3"/>
    </row>
    <row r="121" spans="16:16" ht="18" customHeight="1" x14ac:dyDescent="0.35">
      <c r="P121" s="3"/>
    </row>
    <row r="122" spans="16:16" ht="18" customHeight="1" x14ac:dyDescent="0.35">
      <c r="P122" s="3"/>
    </row>
    <row r="123" spans="16:16" ht="18" customHeight="1" x14ac:dyDescent="0.35">
      <c r="P123" s="3"/>
    </row>
    <row r="124" spans="16:16" ht="18" customHeight="1" x14ac:dyDescent="0.35">
      <c r="P124" s="3"/>
    </row>
    <row r="125" spans="16:16" ht="18" customHeight="1" x14ac:dyDescent="0.35">
      <c r="P125" s="3"/>
    </row>
    <row r="126" spans="16:16" ht="18" customHeight="1" x14ac:dyDescent="0.35">
      <c r="P126" s="3"/>
    </row>
    <row r="127" spans="16:16" ht="18" customHeight="1" x14ac:dyDescent="0.35">
      <c r="P127" s="3"/>
    </row>
    <row r="128" spans="16:16" ht="18" customHeight="1" x14ac:dyDescent="0.35">
      <c r="P128" s="3"/>
    </row>
    <row r="129" spans="16:16" ht="18" customHeight="1" x14ac:dyDescent="0.35">
      <c r="P129" s="3"/>
    </row>
    <row r="130" spans="16:16" ht="18" customHeight="1" x14ac:dyDescent="0.35">
      <c r="P130" s="3"/>
    </row>
    <row r="131" spans="16:16" ht="18" customHeight="1" x14ac:dyDescent="0.35">
      <c r="P131" s="3"/>
    </row>
    <row r="132" spans="16:16" ht="18" customHeight="1" x14ac:dyDescent="0.35">
      <c r="P132" s="3"/>
    </row>
    <row r="133" spans="16:16" ht="18" customHeight="1" x14ac:dyDescent="0.35">
      <c r="P133" s="3"/>
    </row>
    <row r="134" spans="16:16" ht="18" customHeight="1" x14ac:dyDescent="0.35">
      <c r="P134" s="3"/>
    </row>
    <row r="135" spans="16:16" ht="18" customHeight="1" x14ac:dyDescent="0.35">
      <c r="P135" s="3"/>
    </row>
    <row r="136" spans="16:16" ht="18" customHeight="1" x14ac:dyDescent="0.35">
      <c r="P136" s="3"/>
    </row>
    <row r="137" spans="16:16" ht="18" customHeight="1" x14ac:dyDescent="0.35">
      <c r="P137" s="3"/>
    </row>
    <row r="138" spans="16:16" ht="18" customHeight="1" x14ac:dyDescent="0.35">
      <c r="P138" s="3"/>
    </row>
    <row r="139" spans="16:16" ht="18" customHeight="1" x14ac:dyDescent="0.35">
      <c r="P139" s="3"/>
    </row>
    <row r="140" spans="16:16" ht="18" customHeight="1" x14ac:dyDescent="0.35">
      <c r="P140" s="3"/>
    </row>
    <row r="141" spans="16:16" ht="18" customHeight="1" x14ac:dyDescent="0.35">
      <c r="P141" s="3"/>
    </row>
    <row r="142" spans="16:16" ht="18" customHeight="1" x14ac:dyDescent="0.35">
      <c r="P142" s="3"/>
    </row>
    <row r="143" spans="16:16" ht="18" customHeight="1" x14ac:dyDescent="0.35">
      <c r="P143" s="3"/>
    </row>
    <row r="144" spans="16:16" ht="18" customHeight="1" x14ac:dyDescent="0.35">
      <c r="P144" s="3"/>
    </row>
    <row r="145" spans="16:16" ht="18" customHeight="1" x14ac:dyDescent="0.35">
      <c r="P145" s="3"/>
    </row>
    <row r="146" spans="16:16" ht="18" customHeight="1" x14ac:dyDescent="0.35">
      <c r="P146" s="3"/>
    </row>
    <row r="147" spans="16:16" ht="18" customHeight="1" x14ac:dyDescent="0.35">
      <c r="P147" s="3"/>
    </row>
    <row r="148" spans="16:16" ht="18" customHeight="1" x14ac:dyDescent="0.35">
      <c r="P148" s="3"/>
    </row>
    <row r="149" spans="16:16" ht="18" customHeight="1" x14ac:dyDescent="0.35">
      <c r="P149" s="3"/>
    </row>
    <row r="150" spans="16:16" ht="18" customHeight="1" x14ac:dyDescent="0.35">
      <c r="P150" s="3"/>
    </row>
    <row r="151" spans="16:16" ht="18" customHeight="1" x14ac:dyDescent="0.35">
      <c r="P151" s="3"/>
    </row>
    <row r="152" spans="16:16" ht="18" customHeight="1" x14ac:dyDescent="0.35">
      <c r="P152" s="3"/>
    </row>
    <row r="153" spans="16:16" ht="18" customHeight="1" x14ac:dyDescent="0.35">
      <c r="P153" s="3"/>
    </row>
    <row r="154" spans="16:16" ht="18" customHeight="1" x14ac:dyDescent="0.35">
      <c r="P154" s="3"/>
    </row>
    <row r="155" spans="16:16" ht="18" customHeight="1" x14ac:dyDescent="0.35">
      <c r="P155" s="3"/>
    </row>
    <row r="156" spans="16:16" ht="18" customHeight="1" x14ac:dyDescent="0.35">
      <c r="P156" s="3"/>
    </row>
    <row r="157" spans="16:16" ht="18" customHeight="1" x14ac:dyDescent="0.35">
      <c r="P157" s="3"/>
    </row>
    <row r="158" spans="16:16" ht="18" customHeight="1" x14ac:dyDescent="0.35">
      <c r="P158" s="3"/>
    </row>
    <row r="159" spans="16:16" ht="18" customHeight="1" x14ac:dyDescent="0.35">
      <c r="P159" s="3"/>
    </row>
    <row r="160" spans="16:16" ht="18" customHeight="1" x14ac:dyDescent="0.35">
      <c r="P160" s="3"/>
    </row>
    <row r="161" spans="16:16" ht="18" customHeight="1" x14ac:dyDescent="0.35">
      <c r="P161" s="3"/>
    </row>
    <row r="162" spans="16:16" ht="18" customHeight="1" x14ac:dyDescent="0.35">
      <c r="P162" s="3"/>
    </row>
    <row r="163" spans="16:16" ht="18" customHeight="1" x14ac:dyDescent="0.35">
      <c r="P163" s="3"/>
    </row>
    <row r="164" spans="16:16" ht="18" customHeight="1" x14ac:dyDescent="0.35">
      <c r="P164" s="3"/>
    </row>
    <row r="165" spans="16:16" ht="18" customHeight="1" x14ac:dyDescent="0.35">
      <c r="P165" s="3"/>
    </row>
    <row r="166" spans="16:16" ht="18" customHeight="1" x14ac:dyDescent="0.35">
      <c r="P166" s="3"/>
    </row>
    <row r="167" spans="16:16" ht="18" customHeight="1" x14ac:dyDescent="0.35">
      <c r="P167" s="3"/>
    </row>
    <row r="168" spans="16:16" ht="18" customHeight="1" x14ac:dyDescent="0.35">
      <c r="P168" s="3"/>
    </row>
    <row r="169" spans="16:16" ht="18" customHeight="1" x14ac:dyDescent="0.35">
      <c r="P169" s="3"/>
    </row>
    <row r="170" spans="16:16" ht="18" customHeight="1" x14ac:dyDescent="0.35">
      <c r="P170" s="3"/>
    </row>
    <row r="171" spans="16:16" ht="18" customHeight="1" x14ac:dyDescent="0.35">
      <c r="P171" s="3"/>
    </row>
    <row r="172" spans="16:16" ht="18" customHeight="1" x14ac:dyDescent="0.35">
      <c r="P172" s="3"/>
    </row>
    <row r="173" spans="16:16" ht="18" customHeight="1" x14ac:dyDescent="0.35">
      <c r="P173" s="3"/>
    </row>
    <row r="174" spans="16:16" ht="18" customHeight="1" x14ac:dyDescent="0.35">
      <c r="P174" s="3"/>
    </row>
    <row r="175" spans="16:16" ht="18" customHeight="1" x14ac:dyDescent="0.35">
      <c r="P175" s="3"/>
    </row>
    <row r="176" spans="16:16" ht="18" customHeight="1" x14ac:dyDescent="0.35">
      <c r="P176" s="3"/>
    </row>
    <row r="177" spans="16:16" ht="18" customHeight="1" x14ac:dyDescent="0.35">
      <c r="P177" s="3"/>
    </row>
    <row r="178" spans="16:16" ht="18" customHeight="1" x14ac:dyDescent="0.35">
      <c r="P178" s="3"/>
    </row>
    <row r="179" spans="16:16" ht="18" customHeight="1" x14ac:dyDescent="0.35">
      <c r="P179" s="3"/>
    </row>
    <row r="180" spans="16:16" ht="18" customHeight="1" x14ac:dyDescent="0.35">
      <c r="P180" s="3"/>
    </row>
    <row r="181" spans="16:16" ht="18" customHeight="1" x14ac:dyDescent="0.35">
      <c r="P181" s="3"/>
    </row>
    <row r="182" spans="16:16" ht="18" customHeight="1" x14ac:dyDescent="0.35">
      <c r="P182" s="3"/>
    </row>
    <row r="183" spans="16:16" ht="18" customHeight="1" x14ac:dyDescent="0.35">
      <c r="P183" s="3"/>
    </row>
    <row r="184" spans="16:16" ht="18" customHeight="1" x14ac:dyDescent="0.35">
      <c r="P184" s="3"/>
    </row>
    <row r="185" spans="16:16" ht="18" customHeight="1" x14ac:dyDescent="0.35">
      <c r="P185" s="3"/>
    </row>
    <row r="186" spans="16:16" ht="18" customHeight="1" x14ac:dyDescent="0.35">
      <c r="P186" s="3"/>
    </row>
    <row r="187" spans="16:16" ht="18" customHeight="1" x14ac:dyDescent="0.35">
      <c r="P187" s="3"/>
    </row>
    <row r="188" spans="16:16" ht="18" customHeight="1" x14ac:dyDescent="0.35">
      <c r="P188" s="3"/>
    </row>
    <row r="189" spans="16:16" ht="18" customHeight="1" x14ac:dyDescent="0.35">
      <c r="P189" s="3"/>
    </row>
    <row r="190" spans="16:16" ht="18" customHeight="1" x14ac:dyDescent="0.35">
      <c r="P190" s="3"/>
    </row>
    <row r="191" spans="16:16" ht="18" customHeight="1" x14ac:dyDescent="0.35">
      <c r="P191" s="3"/>
    </row>
    <row r="192" spans="16:16" ht="18" customHeight="1" x14ac:dyDescent="0.35">
      <c r="P192" s="3"/>
    </row>
    <row r="193" spans="16:16" ht="18" customHeight="1" x14ac:dyDescent="0.35">
      <c r="P193" s="3"/>
    </row>
    <row r="194" spans="16:16" ht="18" customHeight="1" x14ac:dyDescent="0.35">
      <c r="P194" s="3"/>
    </row>
    <row r="195" spans="16:16" ht="18" customHeight="1" x14ac:dyDescent="0.35">
      <c r="P195" s="3"/>
    </row>
    <row r="196" spans="16:16" ht="18" customHeight="1" x14ac:dyDescent="0.35">
      <c r="P196" s="3"/>
    </row>
    <row r="197" spans="16:16" ht="18" customHeight="1" x14ac:dyDescent="0.35">
      <c r="P197" s="3"/>
    </row>
    <row r="198" spans="16:16" ht="18" customHeight="1" x14ac:dyDescent="0.35">
      <c r="P198" s="3"/>
    </row>
    <row r="199" spans="16:16" ht="18" customHeight="1" x14ac:dyDescent="0.35">
      <c r="P199" s="3"/>
    </row>
    <row r="200" spans="16:16" ht="18" customHeight="1" x14ac:dyDescent="0.35">
      <c r="P200" s="3"/>
    </row>
    <row r="201" spans="16:16" ht="18" customHeight="1" x14ac:dyDescent="0.35">
      <c r="P201" s="3"/>
    </row>
    <row r="202" spans="16:16" ht="18" customHeight="1" x14ac:dyDescent="0.35">
      <c r="P202" s="3"/>
    </row>
    <row r="203" spans="16:16" ht="18" customHeight="1" x14ac:dyDescent="0.35">
      <c r="P203" s="3"/>
    </row>
    <row r="204" spans="16:16" ht="18" customHeight="1" x14ac:dyDescent="0.35">
      <c r="P204" s="3"/>
    </row>
    <row r="205" spans="16:16" ht="18" customHeight="1" x14ac:dyDescent="0.35">
      <c r="P205" s="3"/>
    </row>
    <row r="206" spans="16:16" ht="18" customHeight="1" x14ac:dyDescent="0.35">
      <c r="P206" s="3"/>
    </row>
    <row r="207" spans="16:16" ht="18" customHeight="1" x14ac:dyDescent="0.35">
      <c r="P207" s="3"/>
    </row>
    <row r="208" spans="16:16" ht="18" customHeight="1" x14ac:dyDescent="0.35">
      <c r="P208" s="3"/>
    </row>
    <row r="209" spans="16:16" ht="18" customHeight="1" x14ac:dyDescent="0.35">
      <c r="P209" s="3"/>
    </row>
    <row r="210" spans="16:16" ht="18" customHeight="1" x14ac:dyDescent="0.35">
      <c r="P210" s="3"/>
    </row>
    <row r="211" spans="16:16" ht="18" customHeight="1" x14ac:dyDescent="0.35">
      <c r="P211" s="3"/>
    </row>
    <row r="212" spans="16:16" ht="18" customHeight="1" x14ac:dyDescent="0.35">
      <c r="P212" s="3"/>
    </row>
    <row r="213" spans="16:16" ht="18" customHeight="1" x14ac:dyDescent="0.35">
      <c r="P213" s="3"/>
    </row>
    <row r="214" spans="16:16" ht="18" customHeight="1" x14ac:dyDescent="0.35">
      <c r="P214" s="3"/>
    </row>
    <row r="215" spans="16:16" ht="18" customHeight="1" x14ac:dyDescent="0.35">
      <c r="P215" s="3"/>
    </row>
    <row r="216" spans="16:16" ht="18" customHeight="1" x14ac:dyDescent="0.35">
      <c r="P216" s="3"/>
    </row>
    <row r="217" spans="16:16" ht="18" customHeight="1" x14ac:dyDescent="0.35">
      <c r="P217" s="3"/>
    </row>
    <row r="218" spans="16:16" ht="18" customHeight="1" x14ac:dyDescent="0.35">
      <c r="P218" s="3"/>
    </row>
    <row r="219" spans="16:16" ht="18" customHeight="1" x14ac:dyDescent="0.35">
      <c r="P219" s="3"/>
    </row>
    <row r="220" spans="16:16" ht="18" customHeight="1" x14ac:dyDescent="0.35">
      <c r="P220" s="3"/>
    </row>
    <row r="221" spans="16:16" ht="18" customHeight="1" x14ac:dyDescent="0.35">
      <c r="P221" s="3"/>
    </row>
    <row r="222" spans="16:16" ht="18" customHeight="1" x14ac:dyDescent="0.35">
      <c r="P222" s="3"/>
    </row>
    <row r="223" spans="16:16" ht="18" customHeight="1" x14ac:dyDescent="0.35">
      <c r="P223" s="3"/>
    </row>
    <row r="224" spans="16:16" ht="18" customHeight="1" x14ac:dyDescent="0.35">
      <c r="P224" s="3"/>
    </row>
    <row r="225" spans="16:16" ht="18" customHeight="1" x14ac:dyDescent="0.35">
      <c r="P225" s="3"/>
    </row>
    <row r="226" spans="16:16" ht="18" customHeight="1" x14ac:dyDescent="0.35">
      <c r="P226" s="3"/>
    </row>
    <row r="227" spans="16:16" ht="18" customHeight="1" x14ac:dyDescent="0.35">
      <c r="P227" s="3"/>
    </row>
    <row r="228" spans="16:16" ht="18" customHeight="1" x14ac:dyDescent="0.35">
      <c r="P228" s="3"/>
    </row>
    <row r="229" spans="16:16" ht="18" customHeight="1" x14ac:dyDescent="0.35">
      <c r="P229" s="3"/>
    </row>
    <row r="230" spans="16:16" ht="18" customHeight="1" x14ac:dyDescent="0.35">
      <c r="P230" s="3"/>
    </row>
    <row r="231" spans="16:16" ht="18" customHeight="1" x14ac:dyDescent="0.35">
      <c r="P231" s="3"/>
    </row>
    <row r="232" spans="16:16" ht="18" customHeight="1" x14ac:dyDescent="0.35">
      <c r="P232" s="3"/>
    </row>
    <row r="233" spans="16:16" ht="18" customHeight="1" x14ac:dyDescent="0.35">
      <c r="P233" s="3"/>
    </row>
    <row r="234" spans="16:16" ht="18" customHeight="1" x14ac:dyDescent="0.35">
      <c r="P234" s="3"/>
    </row>
    <row r="235" spans="16:16" ht="18" customHeight="1" x14ac:dyDescent="0.35">
      <c r="P235" s="3"/>
    </row>
    <row r="236" spans="16:16" ht="18" customHeight="1" x14ac:dyDescent="0.35">
      <c r="P236" s="3"/>
    </row>
    <row r="237" spans="16:16" ht="18" customHeight="1" x14ac:dyDescent="0.35">
      <c r="P237" s="3"/>
    </row>
    <row r="238" spans="16:16" ht="18" customHeight="1" x14ac:dyDescent="0.35">
      <c r="P238" s="3"/>
    </row>
    <row r="239" spans="16:16" ht="18" customHeight="1" x14ac:dyDescent="0.35">
      <c r="P239" s="3"/>
    </row>
    <row r="240" spans="16:16" ht="18" customHeight="1" x14ac:dyDescent="0.35">
      <c r="P240" s="3"/>
    </row>
    <row r="241" spans="16:16" ht="18" customHeight="1" x14ac:dyDescent="0.35">
      <c r="P241" s="3"/>
    </row>
    <row r="242" spans="16:16" ht="18" customHeight="1" x14ac:dyDescent="0.35">
      <c r="P242" s="3"/>
    </row>
    <row r="243" spans="16:16" ht="18" customHeight="1" x14ac:dyDescent="0.35">
      <c r="P243" s="3"/>
    </row>
    <row r="244" spans="16:16" ht="18" customHeight="1" x14ac:dyDescent="0.35">
      <c r="P244" s="3"/>
    </row>
    <row r="245" spans="16:16" ht="18" customHeight="1" x14ac:dyDescent="0.35">
      <c r="P245" s="3"/>
    </row>
    <row r="246" spans="16:16" ht="18" customHeight="1" x14ac:dyDescent="0.35">
      <c r="P246" s="3"/>
    </row>
    <row r="247" spans="16:16" ht="18" customHeight="1" x14ac:dyDescent="0.35">
      <c r="P247" s="3"/>
    </row>
    <row r="248" spans="16:16" ht="18" customHeight="1" x14ac:dyDescent="0.35">
      <c r="P248" s="3"/>
    </row>
    <row r="249" spans="16:16" ht="18" customHeight="1" x14ac:dyDescent="0.35">
      <c r="P249" s="3"/>
    </row>
    <row r="250" spans="16:16" ht="18" customHeight="1" x14ac:dyDescent="0.35">
      <c r="P250" s="3"/>
    </row>
    <row r="251" spans="16:16" ht="18" customHeight="1" x14ac:dyDescent="0.35">
      <c r="P251" s="3"/>
    </row>
    <row r="252" spans="16:16" ht="18" customHeight="1" x14ac:dyDescent="0.35">
      <c r="P252" s="3"/>
    </row>
    <row r="253" spans="16:16" ht="18" customHeight="1" x14ac:dyDescent="0.35">
      <c r="P253" s="3"/>
    </row>
    <row r="254" spans="16:16" ht="18" customHeight="1" x14ac:dyDescent="0.35">
      <c r="P254" s="3"/>
    </row>
    <row r="255" spans="16:16" ht="18" customHeight="1" x14ac:dyDescent="0.35">
      <c r="P255" s="3"/>
    </row>
    <row r="256" spans="16:16" ht="18" customHeight="1" x14ac:dyDescent="0.35">
      <c r="P256" s="3"/>
    </row>
    <row r="257" spans="16:16" ht="18" customHeight="1" x14ac:dyDescent="0.35">
      <c r="P257" s="3"/>
    </row>
    <row r="258" spans="16:16" ht="18" customHeight="1" x14ac:dyDescent="0.35">
      <c r="P258" s="3"/>
    </row>
    <row r="259" spans="16:16" ht="18" customHeight="1" x14ac:dyDescent="0.35">
      <c r="P259" s="3"/>
    </row>
    <row r="260" spans="16:16" ht="18" customHeight="1" x14ac:dyDescent="0.35">
      <c r="P260" s="3"/>
    </row>
    <row r="261" spans="16:16" ht="18" customHeight="1" x14ac:dyDescent="0.35">
      <c r="P261" s="3"/>
    </row>
    <row r="262" spans="16:16" ht="18" customHeight="1" x14ac:dyDescent="0.35">
      <c r="P262" s="3"/>
    </row>
    <row r="263" spans="16:16" ht="18" customHeight="1" x14ac:dyDescent="0.35">
      <c r="P263" s="3"/>
    </row>
    <row r="264" spans="16:16" ht="18" customHeight="1" x14ac:dyDescent="0.35">
      <c r="P264" s="3"/>
    </row>
    <row r="265" spans="16:16" ht="18" customHeight="1" x14ac:dyDescent="0.35">
      <c r="P265" s="3"/>
    </row>
    <row r="266" spans="16:16" ht="18" customHeight="1" x14ac:dyDescent="0.35">
      <c r="P266" s="3"/>
    </row>
    <row r="267" spans="16:16" ht="18" customHeight="1" x14ac:dyDescent="0.35">
      <c r="P267" s="3"/>
    </row>
    <row r="268" spans="16:16" ht="18" customHeight="1" x14ac:dyDescent="0.35">
      <c r="P268" s="3"/>
    </row>
    <row r="269" spans="16:16" ht="18" customHeight="1" x14ac:dyDescent="0.35">
      <c r="P269" s="3"/>
    </row>
    <row r="270" spans="16:16" ht="18" customHeight="1" x14ac:dyDescent="0.35">
      <c r="P270" s="3"/>
    </row>
    <row r="271" spans="16:16" ht="18" customHeight="1" x14ac:dyDescent="0.35">
      <c r="P271" s="3"/>
    </row>
    <row r="272" spans="16:16" ht="18" customHeight="1" x14ac:dyDescent="0.35">
      <c r="P272" s="3"/>
    </row>
    <row r="273" spans="16:16" ht="18" customHeight="1" x14ac:dyDescent="0.35">
      <c r="P273" s="3"/>
    </row>
    <row r="274" spans="16:16" ht="18" customHeight="1" x14ac:dyDescent="0.35">
      <c r="P274" s="3"/>
    </row>
    <row r="275" spans="16:16" ht="18" customHeight="1" x14ac:dyDescent="0.35">
      <c r="P275" s="3"/>
    </row>
    <row r="276" spans="16:16" ht="18" customHeight="1" x14ac:dyDescent="0.35">
      <c r="P276" s="3"/>
    </row>
    <row r="277" spans="16:16" ht="18" customHeight="1" x14ac:dyDescent="0.35">
      <c r="P277" s="3"/>
    </row>
    <row r="278" spans="16:16" ht="18" customHeight="1" x14ac:dyDescent="0.35">
      <c r="P278" s="3"/>
    </row>
    <row r="279" spans="16:16" ht="18" customHeight="1" x14ac:dyDescent="0.35">
      <c r="P279" s="3"/>
    </row>
    <row r="280" spans="16:16" ht="18" customHeight="1" x14ac:dyDescent="0.35">
      <c r="P280" s="3"/>
    </row>
    <row r="281" spans="16:16" ht="18" customHeight="1" x14ac:dyDescent="0.35">
      <c r="P281" s="3"/>
    </row>
    <row r="282" spans="16:16" ht="18" customHeight="1" x14ac:dyDescent="0.35">
      <c r="P282" s="3"/>
    </row>
    <row r="283" spans="16:16" ht="18" customHeight="1" x14ac:dyDescent="0.35">
      <c r="P283" s="3"/>
    </row>
    <row r="284" spans="16:16" ht="18" customHeight="1" x14ac:dyDescent="0.35">
      <c r="P284" s="3"/>
    </row>
    <row r="285" spans="16:16" ht="18" customHeight="1" x14ac:dyDescent="0.35">
      <c r="P285" s="3"/>
    </row>
    <row r="286" spans="16:16" ht="18" customHeight="1" x14ac:dyDescent="0.35">
      <c r="P286" s="3"/>
    </row>
    <row r="287" spans="16:16" ht="18" customHeight="1" x14ac:dyDescent="0.35">
      <c r="P287" s="3"/>
    </row>
    <row r="288" spans="16:16" ht="18" customHeight="1" x14ac:dyDescent="0.35">
      <c r="P288" s="3"/>
    </row>
    <row r="289" spans="16:16" ht="18" customHeight="1" x14ac:dyDescent="0.35">
      <c r="P289" s="3"/>
    </row>
    <row r="290" spans="16:16" ht="18" customHeight="1" x14ac:dyDescent="0.35">
      <c r="P290" s="3"/>
    </row>
    <row r="291" spans="16:16" ht="18" customHeight="1" x14ac:dyDescent="0.35">
      <c r="P291" s="3"/>
    </row>
    <row r="292" spans="16:16" ht="18" customHeight="1" x14ac:dyDescent="0.35">
      <c r="P292" s="3"/>
    </row>
    <row r="293" spans="16:16" ht="18" customHeight="1" x14ac:dyDescent="0.35">
      <c r="P293" s="3"/>
    </row>
    <row r="294" spans="16:16" ht="18" customHeight="1" x14ac:dyDescent="0.35">
      <c r="P294" s="3"/>
    </row>
    <row r="295" spans="16:16" ht="18" customHeight="1" x14ac:dyDescent="0.35">
      <c r="P295" s="3"/>
    </row>
    <row r="296" spans="16:16" ht="18" customHeight="1" x14ac:dyDescent="0.35">
      <c r="P296" s="3"/>
    </row>
    <row r="297" spans="16:16" ht="18" customHeight="1" x14ac:dyDescent="0.35">
      <c r="P297" s="3"/>
    </row>
    <row r="298" spans="16:16" ht="18" customHeight="1" x14ac:dyDescent="0.35">
      <c r="P298" s="3"/>
    </row>
    <row r="299" spans="16:16" ht="18" customHeight="1" x14ac:dyDescent="0.35">
      <c r="P299" s="3"/>
    </row>
    <row r="300" spans="16:16" ht="18" customHeight="1" x14ac:dyDescent="0.35">
      <c r="P300" s="3"/>
    </row>
    <row r="301" spans="16:16" ht="18" customHeight="1" x14ac:dyDescent="0.35">
      <c r="P301" s="3"/>
    </row>
    <row r="302" spans="16:16" ht="18" customHeight="1" x14ac:dyDescent="0.35">
      <c r="P302" s="3"/>
    </row>
    <row r="303" spans="16:16" ht="18" customHeight="1" x14ac:dyDescent="0.35">
      <c r="P303" s="3"/>
    </row>
    <row r="304" spans="16:16" ht="18" customHeight="1" x14ac:dyDescent="0.35">
      <c r="P304" s="3"/>
    </row>
    <row r="305" spans="16:16" ht="18" customHeight="1" x14ac:dyDescent="0.35">
      <c r="P305" s="3"/>
    </row>
    <row r="306" spans="16:16" ht="18" customHeight="1" x14ac:dyDescent="0.35">
      <c r="P306" s="3"/>
    </row>
    <row r="307" spans="16:16" ht="18" customHeight="1" x14ac:dyDescent="0.35">
      <c r="P307" s="3"/>
    </row>
    <row r="308" spans="16:16" ht="18" customHeight="1" x14ac:dyDescent="0.35">
      <c r="P308" s="3"/>
    </row>
    <row r="309" spans="16:16" ht="18" customHeight="1" x14ac:dyDescent="0.35">
      <c r="P309" s="3"/>
    </row>
    <row r="310" spans="16:16" ht="18" customHeight="1" x14ac:dyDescent="0.35">
      <c r="P310" s="3"/>
    </row>
    <row r="311" spans="16:16" ht="18" customHeight="1" x14ac:dyDescent="0.35">
      <c r="P311" s="3"/>
    </row>
    <row r="312" spans="16:16" ht="18" customHeight="1" x14ac:dyDescent="0.35">
      <c r="P312" s="3"/>
    </row>
    <row r="313" spans="16:16" ht="18" customHeight="1" x14ac:dyDescent="0.35">
      <c r="P313" s="3"/>
    </row>
    <row r="314" spans="16:16" ht="18" customHeight="1" x14ac:dyDescent="0.35">
      <c r="P314" s="3"/>
    </row>
    <row r="315" spans="16:16" ht="18" customHeight="1" x14ac:dyDescent="0.35">
      <c r="P315" s="3"/>
    </row>
    <row r="316" spans="16:16" ht="18" customHeight="1" x14ac:dyDescent="0.35">
      <c r="P316" s="3"/>
    </row>
    <row r="317" spans="16:16" ht="18" customHeight="1" x14ac:dyDescent="0.35">
      <c r="P317" s="3"/>
    </row>
    <row r="318" spans="16:16" ht="18" customHeight="1" x14ac:dyDescent="0.35">
      <c r="P318" s="3"/>
    </row>
    <row r="319" spans="16:16" ht="18" customHeight="1" x14ac:dyDescent="0.35">
      <c r="P319" s="3"/>
    </row>
    <row r="320" spans="16:16" ht="18" customHeight="1" x14ac:dyDescent="0.35">
      <c r="P320" s="3"/>
    </row>
    <row r="321" spans="16:16" ht="18" customHeight="1" x14ac:dyDescent="0.35">
      <c r="P321" s="3"/>
    </row>
    <row r="322" spans="16:16" ht="18" customHeight="1" x14ac:dyDescent="0.35">
      <c r="P322" s="3"/>
    </row>
    <row r="323" spans="16:16" ht="18" customHeight="1" x14ac:dyDescent="0.35">
      <c r="P323" s="3"/>
    </row>
    <row r="324" spans="16:16" ht="18" customHeight="1" x14ac:dyDescent="0.35">
      <c r="P324" s="3"/>
    </row>
    <row r="325" spans="16:16" ht="18" customHeight="1" x14ac:dyDescent="0.35">
      <c r="P325" s="3"/>
    </row>
    <row r="326" spans="16:16" ht="18" customHeight="1" x14ac:dyDescent="0.35">
      <c r="P326" s="3"/>
    </row>
    <row r="327" spans="16:16" ht="18" customHeight="1" x14ac:dyDescent="0.35">
      <c r="P327" s="3"/>
    </row>
    <row r="328" spans="16:16" ht="18" customHeight="1" x14ac:dyDescent="0.35">
      <c r="P328" s="3"/>
    </row>
    <row r="329" spans="16:16" ht="18" customHeight="1" x14ac:dyDescent="0.35">
      <c r="P329" s="3"/>
    </row>
    <row r="330" spans="16:16" ht="18" customHeight="1" x14ac:dyDescent="0.35">
      <c r="P330" s="3"/>
    </row>
    <row r="331" spans="16:16" ht="18" customHeight="1" x14ac:dyDescent="0.35">
      <c r="P331" s="3"/>
    </row>
    <row r="332" spans="16:16" ht="18" customHeight="1" x14ac:dyDescent="0.35">
      <c r="P332" s="3"/>
    </row>
    <row r="333" spans="16:16" ht="18" customHeight="1" x14ac:dyDescent="0.35">
      <c r="P333" s="3"/>
    </row>
    <row r="334" spans="16:16" ht="18" customHeight="1" x14ac:dyDescent="0.35">
      <c r="P334" s="3"/>
    </row>
    <row r="335" spans="16:16" ht="18" customHeight="1" x14ac:dyDescent="0.35">
      <c r="P335" s="3"/>
    </row>
    <row r="336" spans="16:16" ht="18" customHeight="1" x14ac:dyDescent="0.35">
      <c r="P336" s="3"/>
    </row>
    <row r="337" spans="16:16" ht="18" customHeight="1" x14ac:dyDescent="0.35">
      <c r="P337" s="3"/>
    </row>
    <row r="338" spans="16:16" ht="18" customHeight="1" x14ac:dyDescent="0.35">
      <c r="P338" s="3"/>
    </row>
    <row r="339" spans="16:16" ht="18" customHeight="1" x14ac:dyDescent="0.35">
      <c r="P339" s="3"/>
    </row>
    <row r="340" spans="16:16" ht="18" customHeight="1" x14ac:dyDescent="0.35">
      <c r="P340" s="3"/>
    </row>
    <row r="341" spans="16:16" ht="18" customHeight="1" x14ac:dyDescent="0.35">
      <c r="P341" s="3"/>
    </row>
    <row r="342" spans="16:16" ht="18" customHeight="1" x14ac:dyDescent="0.35">
      <c r="P342" s="3"/>
    </row>
    <row r="343" spans="16:16" ht="18" customHeight="1" x14ac:dyDescent="0.35">
      <c r="P343" s="3"/>
    </row>
    <row r="344" spans="16:16" ht="18" customHeight="1" x14ac:dyDescent="0.35">
      <c r="P344" s="3"/>
    </row>
    <row r="345" spans="16:16" ht="18" customHeight="1" x14ac:dyDescent="0.35">
      <c r="P345" s="3"/>
    </row>
    <row r="346" spans="16:16" ht="18" customHeight="1" x14ac:dyDescent="0.35">
      <c r="P346" s="3"/>
    </row>
    <row r="347" spans="16:16" ht="18" customHeight="1" x14ac:dyDescent="0.35">
      <c r="P347" s="3"/>
    </row>
    <row r="348" spans="16:16" ht="18" customHeight="1" x14ac:dyDescent="0.35">
      <c r="P348" s="3"/>
    </row>
    <row r="349" spans="16:16" ht="18" customHeight="1" x14ac:dyDescent="0.35">
      <c r="P349" s="3"/>
    </row>
    <row r="350" spans="16:16" ht="18" customHeight="1" x14ac:dyDescent="0.35">
      <c r="P350" s="3"/>
    </row>
    <row r="351" spans="16:16" ht="18" customHeight="1" x14ac:dyDescent="0.35">
      <c r="P351" s="3"/>
    </row>
    <row r="352" spans="16:16" ht="18" customHeight="1" x14ac:dyDescent="0.35">
      <c r="P352" s="3"/>
    </row>
    <row r="353" spans="16:16" ht="18" customHeight="1" x14ac:dyDescent="0.35">
      <c r="P353" s="3"/>
    </row>
    <row r="354" spans="16:16" ht="18" customHeight="1" x14ac:dyDescent="0.35">
      <c r="P354" s="3"/>
    </row>
    <row r="355" spans="16:16" ht="18" customHeight="1" x14ac:dyDescent="0.35">
      <c r="P355" s="3"/>
    </row>
    <row r="356" spans="16:16" ht="18" customHeight="1" x14ac:dyDescent="0.35">
      <c r="P356" s="3"/>
    </row>
    <row r="357" spans="16:16" ht="18" customHeight="1" x14ac:dyDescent="0.35">
      <c r="P357" s="3"/>
    </row>
    <row r="358" spans="16:16" ht="18" customHeight="1" x14ac:dyDescent="0.35">
      <c r="P358" s="3"/>
    </row>
    <row r="359" spans="16:16" ht="18" customHeight="1" x14ac:dyDescent="0.35">
      <c r="P359" s="3"/>
    </row>
    <row r="360" spans="16:16" ht="18" customHeight="1" x14ac:dyDescent="0.35">
      <c r="P360" s="3"/>
    </row>
    <row r="361" spans="16:16" ht="18" customHeight="1" x14ac:dyDescent="0.35">
      <c r="P361" s="3"/>
    </row>
    <row r="362" spans="16:16" ht="18" customHeight="1" x14ac:dyDescent="0.35">
      <c r="P362" s="3"/>
    </row>
    <row r="363" spans="16:16" ht="18" customHeight="1" x14ac:dyDescent="0.35">
      <c r="P363" s="3"/>
    </row>
    <row r="364" spans="16:16" ht="18" customHeight="1" x14ac:dyDescent="0.35">
      <c r="P364" s="3"/>
    </row>
    <row r="365" spans="16:16" ht="18" customHeight="1" x14ac:dyDescent="0.35">
      <c r="P365" s="3"/>
    </row>
    <row r="366" spans="16:16" ht="18" customHeight="1" x14ac:dyDescent="0.35">
      <c r="P366" s="3"/>
    </row>
    <row r="367" spans="16:16" ht="18" customHeight="1" x14ac:dyDescent="0.35">
      <c r="P367" s="3"/>
    </row>
    <row r="368" spans="16:16" ht="18" customHeight="1" x14ac:dyDescent="0.35">
      <c r="P368" s="3"/>
    </row>
    <row r="369" spans="16:16" ht="18" customHeight="1" x14ac:dyDescent="0.35">
      <c r="P369" s="3"/>
    </row>
    <row r="370" spans="16:16" ht="18" customHeight="1" x14ac:dyDescent="0.35">
      <c r="P370" s="3"/>
    </row>
    <row r="371" spans="16:16" ht="18" customHeight="1" x14ac:dyDescent="0.35">
      <c r="P371" s="3"/>
    </row>
    <row r="372" spans="16:16" ht="18" customHeight="1" x14ac:dyDescent="0.35">
      <c r="P372" s="3"/>
    </row>
    <row r="373" spans="16:16" ht="18" customHeight="1" x14ac:dyDescent="0.35">
      <c r="P373" s="3"/>
    </row>
    <row r="374" spans="16:16" ht="18" customHeight="1" x14ac:dyDescent="0.35">
      <c r="P374" s="3"/>
    </row>
    <row r="375" spans="16:16" ht="18" customHeight="1" x14ac:dyDescent="0.35">
      <c r="P375" s="3"/>
    </row>
    <row r="376" spans="16:16" ht="18" customHeight="1" x14ac:dyDescent="0.35">
      <c r="P376" s="3"/>
    </row>
    <row r="377" spans="16:16" ht="18" customHeight="1" x14ac:dyDescent="0.35">
      <c r="P377" s="3"/>
    </row>
    <row r="378" spans="16:16" ht="18" customHeight="1" x14ac:dyDescent="0.35">
      <c r="P378" s="3"/>
    </row>
    <row r="379" spans="16:16" ht="18" customHeight="1" x14ac:dyDescent="0.35">
      <c r="P379" s="3"/>
    </row>
    <row r="380" spans="16:16" ht="18" customHeight="1" x14ac:dyDescent="0.35">
      <c r="P380" s="3"/>
    </row>
    <row r="381" spans="16:16" ht="18" customHeight="1" x14ac:dyDescent="0.35">
      <c r="P381" s="3"/>
    </row>
    <row r="382" spans="16:16" ht="18" customHeight="1" x14ac:dyDescent="0.35">
      <c r="P382" s="3"/>
    </row>
    <row r="383" spans="16:16" ht="18" customHeight="1" x14ac:dyDescent="0.35">
      <c r="P383" s="3"/>
    </row>
    <row r="384" spans="16:16" ht="18" customHeight="1" x14ac:dyDescent="0.35">
      <c r="P384" s="3"/>
    </row>
    <row r="385" spans="16:16" ht="18" customHeight="1" x14ac:dyDescent="0.35">
      <c r="P385" s="3"/>
    </row>
    <row r="386" spans="16:16" ht="18" customHeight="1" x14ac:dyDescent="0.35">
      <c r="P386" s="3"/>
    </row>
    <row r="387" spans="16:16" ht="18" customHeight="1" x14ac:dyDescent="0.35">
      <c r="P387" s="3"/>
    </row>
    <row r="388" spans="16:16" ht="18" customHeight="1" x14ac:dyDescent="0.35">
      <c r="P388" s="3"/>
    </row>
    <row r="389" spans="16:16" ht="18" customHeight="1" x14ac:dyDescent="0.35">
      <c r="P389" s="3"/>
    </row>
    <row r="390" spans="16:16" ht="18" customHeight="1" x14ac:dyDescent="0.35">
      <c r="P390" s="3"/>
    </row>
    <row r="391" spans="16:16" ht="18" customHeight="1" x14ac:dyDescent="0.35">
      <c r="P391" s="3"/>
    </row>
    <row r="392" spans="16:16" ht="18" customHeight="1" x14ac:dyDescent="0.35">
      <c r="P392" s="3"/>
    </row>
    <row r="393" spans="16:16" ht="18" customHeight="1" x14ac:dyDescent="0.35">
      <c r="P393" s="3"/>
    </row>
    <row r="394" spans="16:16" ht="18" customHeight="1" x14ac:dyDescent="0.35">
      <c r="P394" s="3"/>
    </row>
    <row r="395" spans="16:16" ht="18" customHeight="1" x14ac:dyDescent="0.35">
      <c r="P395" s="3"/>
    </row>
    <row r="396" spans="16:16" ht="18" customHeight="1" x14ac:dyDescent="0.35">
      <c r="P396" s="3"/>
    </row>
    <row r="397" spans="16:16" ht="18" customHeight="1" x14ac:dyDescent="0.35">
      <c r="P397" s="3"/>
    </row>
    <row r="398" spans="16:16" ht="18" customHeight="1" x14ac:dyDescent="0.35">
      <c r="P398" s="3"/>
    </row>
    <row r="399" spans="16:16" ht="18" customHeight="1" x14ac:dyDescent="0.35">
      <c r="P399" s="3"/>
    </row>
    <row r="400" spans="16:16" ht="18" customHeight="1" x14ac:dyDescent="0.35">
      <c r="P400" s="3"/>
    </row>
    <row r="401" spans="16:16" ht="18" customHeight="1" x14ac:dyDescent="0.35">
      <c r="P401" s="3"/>
    </row>
    <row r="402" spans="16:16" ht="18" customHeight="1" x14ac:dyDescent="0.35">
      <c r="P402" s="3"/>
    </row>
    <row r="403" spans="16:16" ht="18" customHeight="1" x14ac:dyDescent="0.35">
      <c r="P403" s="3"/>
    </row>
    <row r="404" spans="16:16" ht="18" customHeight="1" x14ac:dyDescent="0.35">
      <c r="P404" s="3"/>
    </row>
    <row r="405" spans="16:16" ht="18" customHeight="1" x14ac:dyDescent="0.35">
      <c r="P405" s="3"/>
    </row>
    <row r="406" spans="16:16" ht="18" customHeight="1" x14ac:dyDescent="0.35">
      <c r="P406" s="3"/>
    </row>
    <row r="407" spans="16:16" ht="18" customHeight="1" x14ac:dyDescent="0.35">
      <c r="P407" s="3"/>
    </row>
    <row r="408" spans="16:16" ht="18" customHeight="1" x14ac:dyDescent="0.35">
      <c r="P408" s="3"/>
    </row>
    <row r="409" spans="16:16" ht="18" customHeight="1" x14ac:dyDescent="0.35">
      <c r="P409" s="3"/>
    </row>
    <row r="410" spans="16:16" ht="18" customHeight="1" x14ac:dyDescent="0.35">
      <c r="P410" s="3"/>
    </row>
    <row r="411" spans="16:16" ht="18" customHeight="1" x14ac:dyDescent="0.35">
      <c r="P411" s="3"/>
    </row>
    <row r="412" spans="16:16" ht="18" customHeight="1" x14ac:dyDescent="0.35">
      <c r="P412" s="3"/>
    </row>
    <row r="413" spans="16:16" ht="18" customHeight="1" x14ac:dyDescent="0.35">
      <c r="P413" s="3"/>
    </row>
    <row r="414" spans="16:16" ht="18" customHeight="1" x14ac:dyDescent="0.35">
      <c r="P414" s="3"/>
    </row>
    <row r="415" spans="16:16" ht="18" customHeight="1" x14ac:dyDescent="0.35">
      <c r="P415" s="3"/>
    </row>
    <row r="416" spans="16:16" ht="18" customHeight="1" x14ac:dyDescent="0.35">
      <c r="P416" s="3"/>
    </row>
    <row r="417" spans="16:16" ht="18" customHeight="1" x14ac:dyDescent="0.35">
      <c r="P417" s="3"/>
    </row>
    <row r="418" spans="16:16" ht="18" customHeight="1" x14ac:dyDescent="0.35">
      <c r="P418" s="3"/>
    </row>
    <row r="419" spans="16:16" ht="18" customHeight="1" x14ac:dyDescent="0.35">
      <c r="P419" s="3"/>
    </row>
    <row r="420" spans="16:16" ht="18" customHeight="1" x14ac:dyDescent="0.35">
      <c r="P420" s="3"/>
    </row>
    <row r="421" spans="16:16" ht="18" customHeight="1" x14ac:dyDescent="0.35">
      <c r="P421" s="3"/>
    </row>
    <row r="422" spans="16:16" ht="18" customHeight="1" x14ac:dyDescent="0.35">
      <c r="P422" s="3"/>
    </row>
    <row r="423" spans="16:16" ht="18" customHeight="1" x14ac:dyDescent="0.35">
      <c r="P423" s="3"/>
    </row>
    <row r="424" spans="16:16" ht="18" customHeight="1" x14ac:dyDescent="0.35">
      <c r="P424" s="3"/>
    </row>
    <row r="425" spans="16:16" ht="18" customHeight="1" x14ac:dyDescent="0.35">
      <c r="P425" s="3"/>
    </row>
    <row r="426" spans="16:16" ht="18" customHeight="1" x14ac:dyDescent="0.35">
      <c r="P426" s="3"/>
    </row>
    <row r="427" spans="16:16" ht="18" customHeight="1" x14ac:dyDescent="0.35">
      <c r="P427" s="3"/>
    </row>
    <row r="428" spans="16:16" ht="18" customHeight="1" x14ac:dyDescent="0.35">
      <c r="P428" s="3"/>
    </row>
    <row r="429" spans="16:16" ht="18" customHeight="1" x14ac:dyDescent="0.35">
      <c r="P429" s="3"/>
    </row>
    <row r="430" spans="16:16" ht="18" customHeight="1" x14ac:dyDescent="0.35">
      <c r="P430" s="3"/>
    </row>
    <row r="431" spans="16:16" ht="18" customHeight="1" x14ac:dyDescent="0.35">
      <c r="P431" s="3"/>
    </row>
    <row r="432" spans="16:16" ht="18" customHeight="1" x14ac:dyDescent="0.35">
      <c r="P432" s="3"/>
    </row>
    <row r="433" spans="16:16" ht="18" customHeight="1" x14ac:dyDescent="0.35">
      <c r="P433" s="3"/>
    </row>
    <row r="434" spans="16:16" ht="18" customHeight="1" x14ac:dyDescent="0.35">
      <c r="P434" s="3"/>
    </row>
    <row r="435" spans="16:16" ht="18" customHeight="1" x14ac:dyDescent="0.35">
      <c r="P435" s="3"/>
    </row>
    <row r="436" spans="16:16" ht="18" customHeight="1" x14ac:dyDescent="0.35">
      <c r="P436" s="3"/>
    </row>
    <row r="437" spans="16:16" ht="18" customHeight="1" x14ac:dyDescent="0.35">
      <c r="P437" s="3"/>
    </row>
    <row r="438" spans="16:16" ht="18" customHeight="1" x14ac:dyDescent="0.35">
      <c r="P438" s="3"/>
    </row>
    <row r="439" spans="16:16" ht="18" customHeight="1" x14ac:dyDescent="0.35">
      <c r="P439" s="3"/>
    </row>
    <row r="440" spans="16:16" ht="18" customHeight="1" x14ac:dyDescent="0.35">
      <c r="P440" s="3"/>
    </row>
    <row r="441" spans="16:16" ht="18" customHeight="1" x14ac:dyDescent="0.35">
      <c r="P441" s="3"/>
    </row>
    <row r="442" spans="16:16" ht="18" customHeight="1" x14ac:dyDescent="0.35">
      <c r="P442" s="3"/>
    </row>
    <row r="443" spans="16:16" ht="18" customHeight="1" x14ac:dyDescent="0.35">
      <c r="P443" s="3"/>
    </row>
    <row r="444" spans="16:16" ht="18" customHeight="1" x14ac:dyDescent="0.35">
      <c r="P444" s="3"/>
    </row>
    <row r="445" spans="16:16" ht="18" customHeight="1" x14ac:dyDescent="0.35">
      <c r="P445" s="3"/>
    </row>
    <row r="446" spans="16:16" ht="18" customHeight="1" x14ac:dyDescent="0.35">
      <c r="P446" s="3"/>
    </row>
    <row r="447" spans="16:16" ht="18" customHeight="1" x14ac:dyDescent="0.35">
      <c r="P447" s="3"/>
    </row>
    <row r="448" spans="16:16" ht="18" customHeight="1" x14ac:dyDescent="0.35">
      <c r="P448" s="3"/>
    </row>
    <row r="449" spans="16:16" ht="18" customHeight="1" x14ac:dyDescent="0.35">
      <c r="P449" s="3"/>
    </row>
    <row r="450" spans="16:16" ht="18" customHeight="1" x14ac:dyDescent="0.35">
      <c r="P450" s="3"/>
    </row>
    <row r="451" spans="16:16" ht="18" customHeight="1" x14ac:dyDescent="0.35">
      <c r="P451" s="3"/>
    </row>
    <row r="452" spans="16:16" ht="18" customHeight="1" x14ac:dyDescent="0.35">
      <c r="P452" s="3"/>
    </row>
    <row r="453" spans="16:16" ht="18" customHeight="1" x14ac:dyDescent="0.35">
      <c r="P453" s="3"/>
    </row>
    <row r="454" spans="16:16" ht="18" customHeight="1" x14ac:dyDescent="0.35">
      <c r="P454" s="3"/>
    </row>
    <row r="455" spans="16:16" ht="18" customHeight="1" x14ac:dyDescent="0.35">
      <c r="P455" s="3"/>
    </row>
    <row r="456" spans="16:16" ht="18" customHeight="1" x14ac:dyDescent="0.35">
      <c r="P456" s="3"/>
    </row>
    <row r="457" spans="16:16" ht="18" customHeight="1" x14ac:dyDescent="0.35">
      <c r="P457" s="3"/>
    </row>
    <row r="458" spans="16:16" ht="18" customHeight="1" x14ac:dyDescent="0.35">
      <c r="P458" s="3"/>
    </row>
    <row r="459" spans="16:16" ht="18" customHeight="1" x14ac:dyDescent="0.35">
      <c r="P459" s="3"/>
    </row>
    <row r="460" spans="16:16" ht="18" customHeight="1" x14ac:dyDescent="0.35">
      <c r="P460" s="3"/>
    </row>
    <row r="461" spans="16:16" ht="18" customHeight="1" x14ac:dyDescent="0.35">
      <c r="P461" s="3"/>
    </row>
    <row r="462" spans="16:16" ht="18" customHeight="1" x14ac:dyDescent="0.35">
      <c r="P462" s="3"/>
    </row>
    <row r="463" spans="16:16" ht="18" customHeight="1" x14ac:dyDescent="0.35">
      <c r="P463" s="3"/>
    </row>
    <row r="464" spans="16:16" ht="18" customHeight="1" x14ac:dyDescent="0.35">
      <c r="P464" s="3"/>
    </row>
    <row r="465" spans="16:16" ht="18" customHeight="1" x14ac:dyDescent="0.35">
      <c r="P465" s="3"/>
    </row>
    <row r="466" spans="16:16" ht="18" customHeight="1" x14ac:dyDescent="0.35">
      <c r="P466" s="3"/>
    </row>
    <row r="467" spans="16:16" ht="18" customHeight="1" x14ac:dyDescent="0.35">
      <c r="P467" s="3"/>
    </row>
    <row r="468" spans="16:16" ht="18" customHeight="1" x14ac:dyDescent="0.35">
      <c r="P468" s="3"/>
    </row>
    <row r="469" spans="16:16" ht="18" customHeight="1" x14ac:dyDescent="0.35">
      <c r="P469" s="3"/>
    </row>
    <row r="470" spans="16:16" ht="18" customHeight="1" x14ac:dyDescent="0.35">
      <c r="P470" s="3"/>
    </row>
    <row r="471" spans="16:16" ht="18" customHeight="1" x14ac:dyDescent="0.35">
      <c r="P471" s="3"/>
    </row>
    <row r="472" spans="16:16" ht="18" customHeight="1" x14ac:dyDescent="0.35">
      <c r="P472" s="3"/>
    </row>
    <row r="473" spans="16:16" ht="18" customHeight="1" x14ac:dyDescent="0.35">
      <c r="P473" s="3"/>
    </row>
    <row r="474" spans="16:16" ht="18" customHeight="1" x14ac:dyDescent="0.35">
      <c r="P474" s="3"/>
    </row>
    <row r="475" spans="16:16" ht="18" customHeight="1" x14ac:dyDescent="0.35">
      <c r="P475" s="3"/>
    </row>
    <row r="476" spans="16:16" ht="18" customHeight="1" x14ac:dyDescent="0.35">
      <c r="P476" s="3"/>
    </row>
    <row r="477" spans="16:16" ht="18" customHeight="1" x14ac:dyDescent="0.35">
      <c r="P477" s="3"/>
    </row>
    <row r="478" spans="16:16" ht="18" customHeight="1" x14ac:dyDescent="0.35">
      <c r="P478" s="3"/>
    </row>
    <row r="479" spans="16:16" ht="18" customHeight="1" x14ac:dyDescent="0.35">
      <c r="P479" s="3"/>
    </row>
    <row r="480" spans="16:16" ht="18" customHeight="1" x14ac:dyDescent="0.35">
      <c r="P480" s="3"/>
    </row>
    <row r="481" spans="16:16" ht="18" customHeight="1" x14ac:dyDescent="0.35">
      <c r="P481" s="3"/>
    </row>
    <row r="482" spans="16:16" ht="18" customHeight="1" x14ac:dyDescent="0.35">
      <c r="P482" s="3"/>
    </row>
    <row r="483" spans="16:16" ht="18" customHeight="1" x14ac:dyDescent="0.35">
      <c r="P483" s="3"/>
    </row>
    <row r="484" spans="16:16" ht="18" customHeight="1" x14ac:dyDescent="0.35">
      <c r="P484" s="3"/>
    </row>
    <row r="485" spans="16:16" ht="18" customHeight="1" x14ac:dyDescent="0.35">
      <c r="P485" s="3"/>
    </row>
    <row r="486" spans="16:16" ht="18" customHeight="1" x14ac:dyDescent="0.35">
      <c r="P486" s="3"/>
    </row>
    <row r="487" spans="16:16" ht="18" customHeight="1" x14ac:dyDescent="0.35">
      <c r="P487" s="3"/>
    </row>
    <row r="488" spans="16:16" ht="18" customHeight="1" x14ac:dyDescent="0.35">
      <c r="P488" s="3"/>
    </row>
    <row r="489" spans="16:16" ht="18" customHeight="1" x14ac:dyDescent="0.35">
      <c r="P489" s="3"/>
    </row>
    <row r="490" spans="16:16" ht="18" customHeight="1" x14ac:dyDescent="0.35">
      <c r="P490" s="3"/>
    </row>
    <row r="491" spans="16:16" ht="18" customHeight="1" x14ac:dyDescent="0.35">
      <c r="P491" s="3"/>
    </row>
    <row r="492" spans="16:16" ht="18" customHeight="1" x14ac:dyDescent="0.35">
      <c r="P492" s="3"/>
    </row>
    <row r="493" spans="16:16" ht="18" customHeight="1" x14ac:dyDescent="0.35">
      <c r="P493" s="3"/>
    </row>
    <row r="494" spans="16:16" ht="18" customHeight="1" x14ac:dyDescent="0.35">
      <c r="P494" s="3"/>
    </row>
    <row r="495" spans="16:16" ht="18" customHeight="1" x14ac:dyDescent="0.35">
      <c r="P495" s="3"/>
    </row>
    <row r="496" spans="16:16" ht="18" customHeight="1" x14ac:dyDescent="0.35">
      <c r="P496" s="3"/>
    </row>
    <row r="497" spans="16:16" ht="18" customHeight="1" x14ac:dyDescent="0.35">
      <c r="P497" s="3"/>
    </row>
    <row r="498" spans="16:16" ht="18" customHeight="1" x14ac:dyDescent="0.35">
      <c r="P498" s="3"/>
    </row>
    <row r="499" spans="16:16" ht="18" customHeight="1" x14ac:dyDescent="0.35">
      <c r="P499" s="3"/>
    </row>
    <row r="500" spans="16:16" ht="18" customHeight="1" x14ac:dyDescent="0.35">
      <c r="P500" s="3"/>
    </row>
    <row r="501" spans="16:16" ht="18" customHeight="1" x14ac:dyDescent="0.35">
      <c r="P501" s="3"/>
    </row>
    <row r="502" spans="16:16" ht="18" customHeight="1" x14ac:dyDescent="0.35">
      <c r="P502" s="3"/>
    </row>
    <row r="503" spans="16:16" ht="18" customHeight="1" x14ac:dyDescent="0.35">
      <c r="P503" s="3"/>
    </row>
    <row r="504" spans="16:16" ht="18" customHeight="1" x14ac:dyDescent="0.35">
      <c r="P504" s="3"/>
    </row>
    <row r="505" spans="16:16" ht="18" customHeight="1" x14ac:dyDescent="0.35">
      <c r="P505" s="3"/>
    </row>
    <row r="506" spans="16:16" ht="18" customHeight="1" x14ac:dyDescent="0.35">
      <c r="P506" s="3"/>
    </row>
    <row r="507" spans="16:16" ht="18" customHeight="1" x14ac:dyDescent="0.35">
      <c r="P507" s="3"/>
    </row>
    <row r="508" spans="16:16" ht="18" customHeight="1" x14ac:dyDescent="0.35">
      <c r="P508" s="3"/>
    </row>
    <row r="509" spans="16:16" ht="18" customHeight="1" x14ac:dyDescent="0.35">
      <c r="P509" s="3"/>
    </row>
    <row r="510" spans="16:16" ht="18" customHeight="1" x14ac:dyDescent="0.35">
      <c r="P510" s="3"/>
    </row>
    <row r="511" spans="16:16" ht="18" customHeight="1" x14ac:dyDescent="0.35">
      <c r="P511" s="3"/>
    </row>
    <row r="512" spans="16:16" ht="18" customHeight="1" x14ac:dyDescent="0.35">
      <c r="P512" s="3"/>
    </row>
    <row r="513" spans="16:16" ht="18" customHeight="1" x14ac:dyDescent="0.35">
      <c r="P513" s="3"/>
    </row>
    <row r="514" spans="16:16" ht="18" customHeight="1" x14ac:dyDescent="0.35">
      <c r="P514" s="3"/>
    </row>
    <row r="515" spans="16:16" ht="18" customHeight="1" x14ac:dyDescent="0.35">
      <c r="P515" s="3"/>
    </row>
    <row r="516" spans="16:16" ht="18" customHeight="1" x14ac:dyDescent="0.35">
      <c r="P516" s="3"/>
    </row>
    <row r="517" spans="16:16" ht="18" customHeight="1" x14ac:dyDescent="0.35">
      <c r="P517" s="3"/>
    </row>
    <row r="518" spans="16:16" ht="18" customHeight="1" x14ac:dyDescent="0.35">
      <c r="P518" s="3"/>
    </row>
    <row r="519" spans="16:16" ht="18" customHeight="1" x14ac:dyDescent="0.35">
      <c r="P519" s="3"/>
    </row>
    <row r="520" spans="16:16" ht="18" customHeight="1" x14ac:dyDescent="0.35">
      <c r="P520" s="3"/>
    </row>
    <row r="521" spans="16:16" ht="18" customHeight="1" x14ac:dyDescent="0.35">
      <c r="P521" s="3"/>
    </row>
    <row r="522" spans="16:16" ht="18" customHeight="1" x14ac:dyDescent="0.35">
      <c r="P522" s="3"/>
    </row>
    <row r="523" spans="16:16" ht="18" customHeight="1" x14ac:dyDescent="0.35">
      <c r="P523" s="3"/>
    </row>
    <row r="524" spans="16:16" ht="18" customHeight="1" x14ac:dyDescent="0.35">
      <c r="P524" s="3"/>
    </row>
    <row r="525" spans="16:16" ht="18" customHeight="1" x14ac:dyDescent="0.35">
      <c r="P525" s="3"/>
    </row>
    <row r="526" spans="16:16" ht="18" customHeight="1" x14ac:dyDescent="0.35">
      <c r="P526" s="3"/>
    </row>
    <row r="527" spans="16:16" ht="18" customHeight="1" x14ac:dyDescent="0.35">
      <c r="P527" s="3"/>
    </row>
    <row r="528" spans="16:16" ht="18" customHeight="1" x14ac:dyDescent="0.35">
      <c r="P528" s="3"/>
    </row>
    <row r="529" spans="16:16" ht="18" customHeight="1" x14ac:dyDescent="0.35">
      <c r="P529" s="3"/>
    </row>
    <row r="530" spans="16:16" ht="18" customHeight="1" x14ac:dyDescent="0.35">
      <c r="P530" s="3"/>
    </row>
    <row r="531" spans="16:16" ht="18" customHeight="1" x14ac:dyDescent="0.35">
      <c r="P531" s="3"/>
    </row>
    <row r="532" spans="16:16" ht="18" customHeight="1" x14ac:dyDescent="0.35">
      <c r="P532" s="3"/>
    </row>
    <row r="533" spans="16:16" ht="18" customHeight="1" x14ac:dyDescent="0.35">
      <c r="P533" s="3"/>
    </row>
    <row r="534" spans="16:16" ht="18" customHeight="1" x14ac:dyDescent="0.35">
      <c r="P534" s="3"/>
    </row>
    <row r="535" spans="16:16" ht="18" customHeight="1" x14ac:dyDescent="0.35">
      <c r="P535" s="3"/>
    </row>
    <row r="536" spans="16:16" ht="18" customHeight="1" x14ac:dyDescent="0.35">
      <c r="P536" s="3"/>
    </row>
    <row r="537" spans="16:16" ht="18" customHeight="1" x14ac:dyDescent="0.35">
      <c r="P537" s="3"/>
    </row>
    <row r="538" spans="16:16" ht="18" customHeight="1" x14ac:dyDescent="0.35">
      <c r="P538" s="3"/>
    </row>
    <row r="539" spans="16:16" ht="18" customHeight="1" x14ac:dyDescent="0.35">
      <c r="P539" s="3"/>
    </row>
    <row r="540" spans="16:16" ht="18" customHeight="1" x14ac:dyDescent="0.35">
      <c r="P540" s="3"/>
    </row>
    <row r="541" spans="16:16" ht="18" customHeight="1" x14ac:dyDescent="0.35">
      <c r="P541" s="3"/>
    </row>
    <row r="542" spans="16:16" ht="18" customHeight="1" x14ac:dyDescent="0.35">
      <c r="P542" s="3"/>
    </row>
    <row r="543" spans="16:16" ht="18" customHeight="1" x14ac:dyDescent="0.35">
      <c r="P543" s="3"/>
    </row>
    <row r="544" spans="16:16" ht="18" customHeight="1" x14ac:dyDescent="0.35">
      <c r="P544" s="3"/>
    </row>
    <row r="545" spans="16:16" ht="18" customHeight="1" x14ac:dyDescent="0.35">
      <c r="P545" s="3"/>
    </row>
    <row r="546" spans="16:16" ht="18" customHeight="1" x14ac:dyDescent="0.35">
      <c r="P546" s="3"/>
    </row>
    <row r="547" spans="16:16" ht="18" customHeight="1" x14ac:dyDescent="0.35">
      <c r="P547" s="3"/>
    </row>
    <row r="548" spans="16:16" ht="18" customHeight="1" x14ac:dyDescent="0.35">
      <c r="P548" s="3"/>
    </row>
    <row r="549" spans="16:16" ht="18" customHeight="1" x14ac:dyDescent="0.35">
      <c r="P549" s="3"/>
    </row>
    <row r="550" spans="16:16" ht="18" customHeight="1" x14ac:dyDescent="0.35">
      <c r="P550" s="3"/>
    </row>
    <row r="551" spans="16:16" ht="18" customHeight="1" x14ac:dyDescent="0.35">
      <c r="P551" s="3"/>
    </row>
    <row r="552" spans="16:16" ht="18" customHeight="1" x14ac:dyDescent="0.35">
      <c r="P552" s="3"/>
    </row>
    <row r="553" spans="16:16" ht="18" customHeight="1" x14ac:dyDescent="0.35">
      <c r="P553" s="3"/>
    </row>
    <row r="554" spans="16:16" ht="18" customHeight="1" x14ac:dyDescent="0.35">
      <c r="P554" s="3"/>
    </row>
    <row r="555" spans="16:16" ht="18" customHeight="1" x14ac:dyDescent="0.35">
      <c r="P555" s="3"/>
    </row>
    <row r="556" spans="16:16" ht="18" customHeight="1" x14ac:dyDescent="0.35">
      <c r="P556" s="3"/>
    </row>
    <row r="557" spans="16:16" ht="18" customHeight="1" x14ac:dyDescent="0.35">
      <c r="P557" s="3"/>
    </row>
    <row r="558" spans="16:16" ht="18" customHeight="1" x14ac:dyDescent="0.35">
      <c r="P558" s="3"/>
    </row>
    <row r="559" spans="16:16" ht="18" customHeight="1" x14ac:dyDescent="0.35">
      <c r="P559" s="3"/>
    </row>
    <row r="560" spans="16:16" ht="18" customHeight="1" x14ac:dyDescent="0.35">
      <c r="P560" s="3"/>
    </row>
    <row r="561" spans="16:16" ht="18" customHeight="1" x14ac:dyDescent="0.35">
      <c r="P561" s="3"/>
    </row>
    <row r="562" spans="16:16" ht="18" customHeight="1" x14ac:dyDescent="0.35">
      <c r="P562" s="3"/>
    </row>
    <row r="563" spans="16:16" ht="18" customHeight="1" x14ac:dyDescent="0.35">
      <c r="P563" s="3"/>
    </row>
    <row r="564" spans="16:16" ht="18" customHeight="1" x14ac:dyDescent="0.35">
      <c r="P564" s="3"/>
    </row>
    <row r="565" spans="16:16" ht="18" customHeight="1" x14ac:dyDescent="0.35">
      <c r="P565" s="3"/>
    </row>
    <row r="566" spans="16:16" ht="18" customHeight="1" x14ac:dyDescent="0.35">
      <c r="P566" s="3"/>
    </row>
    <row r="567" spans="16:16" ht="18" customHeight="1" x14ac:dyDescent="0.35">
      <c r="P567" s="3"/>
    </row>
    <row r="568" spans="16:16" ht="18" customHeight="1" x14ac:dyDescent="0.35">
      <c r="P568" s="3"/>
    </row>
    <row r="569" spans="16:16" ht="18" customHeight="1" x14ac:dyDescent="0.35">
      <c r="P569" s="3"/>
    </row>
    <row r="570" spans="16:16" ht="18" customHeight="1" x14ac:dyDescent="0.35">
      <c r="P570" s="3"/>
    </row>
    <row r="571" spans="16:16" ht="18" customHeight="1" x14ac:dyDescent="0.35">
      <c r="P571" s="3"/>
    </row>
    <row r="572" spans="16:16" ht="18" customHeight="1" x14ac:dyDescent="0.35">
      <c r="P572" s="3"/>
    </row>
    <row r="573" spans="16:16" ht="18" customHeight="1" x14ac:dyDescent="0.35">
      <c r="P573" s="3"/>
    </row>
    <row r="574" spans="16:16" ht="18" customHeight="1" x14ac:dyDescent="0.35">
      <c r="P574" s="3"/>
    </row>
    <row r="575" spans="16:16" ht="18" customHeight="1" x14ac:dyDescent="0.35">
      <c r="P575" s="3"/>
    </row>
    <row r="576" spans="16:16" ht="18" customHeight="1" x14ac:dyDescent="0.35">
      <c r="P576" s="3"/>
    </row>
    <row r="577" spans="16:16" ht="18" customHeight="1" x14ac:dyDescent="0.35">
      <c r="P577" s="3"/>
    </row>
    <row r="578" spans="16:16" ht="18" customHeight="1" x14ac:dyDescent="0.35">
      <c r="P578" s="3"/>
    </row>
    <row r="579" spans="16:16" ht="18" customHeight="1" x14ac:dyDescent="0.35">
      <c r="P579" s="3"/>
    </row>
    <row r="580" spans="16:16" ht="18" customHeight="1" x14ac:dyDescent="0.35">
      <c r="P580" s="3"/>
    </row>
    <row r="581" spans="16:16" ht="18" customHeight="1" x14ac:dyDescent="0.35">
      <c r="P581" s="3"/>
    </row>
    <row r="582" spans="16:16" ht="18" customHeight="1" x14ac:dyDescent="0.35">
      <c r="P582" s="3"/>
    </row>
    <row r="583" spans="16:16" ht="18" customHeight="1" x14ac:dyDescent="0.35">
      <c r="P583" s="3"/>
    </row>
    <row r="584" spans="16:16" ht="18" customHeight="1" x14ac:dyDescent="0.35">
      <c r="P584" s="3"/>
    </row>
    <row r="585" spans="16:16" ht="18" customHeight="1" x14ac:dyDescent="0.35">
      <c r="P585" s="3"/>
    </row>
    <row r="586" spans="16:16" ht="18" customHeight="1" x14ac:dyDescent="0.35">
      <c r="P586" s="3"/>
    </row>
    <row r="587" spans="16:16" ht="18" customHeight="1" x14ac:dyDescent="0.35">
      <c r="P587" s="3"/>
    </row>
    <row r="588" spans="16:16" ht="18" customHeight="1" x14ac:dyDescent="0.35">
      <c r="P588" s="3"/>
    </row>
    <row r="589" spans="16:16" ht="18" customHeight="1" x14ac:dyDescent="0.35">
      <c r="P589" s="3"/>
    </row>
    <row r="590" spans="16:16" ht="18" customHeight="1" x14ac:dyDescent="0.35">
      <c r="P590" s="3"/>
    </row>
    <row r="591" spans="16:16" ht="18" customHeight="1" x14ac:dyDescent="0.35">
      <c r="P591" s="3"/>
    </row>
    <row r="592" spans="16:16" ht="18" customHeight="1" x14ac:dyDescent="0.35">
      <c r="P592" s="3"/>
    </row>
    <row r="593" spans="16:16" ht="18" customHeight="1" x14ac:dyDescent="0.35">
      <c r="P593" s="3"/>
    </row>
    <row r="594" spans="16:16" ht="18" customHeight="1" x14ac:dyDescent="0.35">
      <c r="P594" s="3"/>
    </row>
    <row r="595" spans="16:16" ht="18" customHeight="1" x14ac:dyDescent="0.35">
      <c r="P595" s="3"/>
    </row>
    <row r="596" spans="16:16" ht="18" customHeight="1" x14ac:dyDescent="0.35">
      <c r="P596" s="3"/>
    </row>
    <row r="597" spans="16:16" ht="18" customHeight="1" x14ac:dyDescent="0.35">
      <c r="P597" s="3"/>
    </row>
    <row r="598" spans="16:16" ht="18" customHeight="1" x14ac:dyDescent="0.35">
      <c r="P598" s="3"/>
    </row>
    <row r="599" spans="16:16" ht="18" customHeight="1" x14ac:dyDescent="0.35">
      <c r="P599" s="3"/>
    </row>
    <row r="600" spans="16:16" ht="18" customHeight="1" x14ac:dyDescent="0.35">
      <c r="P600" s="3"/>
    </row>
    <row r="601" spans="16:16" ht="18" customHeight="1" x14ac:dyDescent="0.35">
      <c r="P601" s="3"/>
    </row>
    <row r="602" spans="16:16" ht="18" customHeight="1" x14ac:dyDescent="0.35">
      <c r="P602" s="3"/>
    </row>
    <row r="603" spans="16:16" ht="18" customHeight="1" x14ac:dyDescent="0.35">
      <c r="P603" s="3"/>
    </row>
    <row r="604" spans="16:16" ht="18" customHeight="1" x14ac:dyDescent="0.35">
      <c r="P604" s="3"/>
    </row>
    <row r="605" spans="16:16" ht="18" customHeight="1" x14ac:dyDescent="0.35">
      <c r="P605" s="3"/>
    </row>
    <row r="606" spans="16:16" ht="18" customHeight="1" x14ac:dyDescent="0.35">
      <c r="P606" s="3"/>
    </row>
    <row r="607" spans="16:16" ht="18" customHeight="1" x14ac:dyDescent="0.35">
      <c r="P607" s="3"/>
    </row>
    <row r="608" spans="16:16" ht="18" customHeight="1" x14ac:dyDescent="0.35">
      <c r="P608" s="3"/>
    </row>
    <row r="609" spans="16:16" ht="18" customHeight="1" x14ac:dyDescent="0.35">
      <c r="P609" s="3"/>
    </row>
    <row r="610" spans="16:16" ht="18" customHeight="1" x14ac:dyDescent="0.35">
      <c r="P610" s="3"/>
    </row>
    <row r="611" spans="16:16" ht="18" customHeight="1" x14ac:dyDescent="0.35">
      <c r="P611" s="3"/>
    </row>
    <row r="612" spans="16:16" ht="18" customHeight="1" x14ac:dyDescent="0.35">
      <c r="P612" s="3"/>
    </row>
    <row r="613" spans="16:16" ht="18" customHeight="1" x14ac:dyDescent="0.35">
      <c r="P613" s="3"/>
    </row>
    <row r="614" spans="16:16" ht="18" customHeight="1" x14ac:dyDescent="0.35">
      <c r="P614" s="3"/>
    </row>
    <row r="615" spans="16:16" ht="18" customHeight="1" x14ac:dyDescent="0.35">
      <c r="P615" s="3"/>
    </row>
    <row r="616" spans="16:16" ht="18" customHeight="1" x14ac:dyDescent="0.35">
      <c r="P616" s="3"/>
    </row>
    <row r="617" spans="16:16" ht="18" customHeight="1" x14ac:dyDescent="0.35">
      <c r="P617" s="3"/>
    </row>
    <row r="618" spans="16:16" ht="18" customHeight="1" x14ac:dyDescent="0.35">
      <c r="P618" s="3"/>
    </row>
    <row r="619" spans="16:16" ht="18" customHeight="1" x14ac:dyDescent="0.35">
      <c r="P619" s="3"/>
    </row>
    <row r="620" spans="16:16" ht="18" customHeight="1" x14ac:dyDescent="0.35">
      <c r="P620" s="3"/>
    </row>
    <row r="621" spans="16:16" ht="18" customHeight="1" x14ac:dyDescent="0.35">
      <c r="P621" s="3"/>
    </row>
    <row r="622" spans="16:16" ht="18" customHeight="1" x14ac:dyDescent="0.35">
      <c r="P622" s="3"/>
    </row>
    <row r="623" spans="16:16" ht="18" customHeight="1" x14ac:dyDescent="0.35">
      <c r="P623" s="3"/>
    </row>
    <row r="624" spans="16:16" ht="18" customHeight="1" x14ac:dyDescent="0.35">
      <c r="P624" s="3"/>
    </row>
    <row r="625" spans="16:16" ht="18" customHeight="1" x14ac:dyDescent="0.35">
      <c r="P625" s="3"/>
    </row>
    <row r="626" spans="16:16" ht="18" customHeight="1" x14ac:dyDescent="0.35">
      <c r="P626" s="3"/>
    </row>
    <row r="627" spans="16:16" ht="18" customHeight="1" x14ac:dyDescent="0.35">
      <c r="P627" s="3"/>
    </row>
    <row r="628" spans="16:16" ht="18" customHeight="1" x14ac:dyDescent="0.35">
      <c r="P628" s="3"/>
    </row>
    <row r="629" spans="16:16" ht="18" customHeight="1" x14ac:dyDescent="0.35">
      <c r="P629" s="3"/>
    </row>
    <row r="630" spans="16:16" ht="18" customHeight="1" x14ac:dyDescent="0.35">
      <c r="P630" s="3"/>
    </row>
    <row r="631" spans="16:16" ht="18" customHeight="1" x14ac:dyDescent="0.35">
      <c r="P631" s="3"/>
    </row>
    <row r="632" spans="16:16" ht="18" customHeight="1" x14ac:dyDescent="0.35">
      <c r="P632" s="3"/>
    </row>
    <row r="633" spans="16:16" ht="18" customHeight="1" x14ac:dyDescent="0.35">
      <c r="P633" s="3"/>
    </row>
    <row r="634" spans="16:16" ht="18" customHeight="1" x14ac:dyDescent="0.35">
      <c r="P634" s="3"/>
    </row>
    <row r="635" spans="16:16" ht="18" customHeight="1" x14ac:dyDescent="0.35">
      <c r="P635" s="3"/>
    </row>
    <row r="636" spans="16:16" ht="18" customHeight="1" x14ac:dyDescent="0.35">
      <c r="P636" s="3"/>
    </row>
    <row r="637" spans="16:16" ht="18" customHeight="1" x14ac:dyDescent="0.35">
      <c r="P637" s="3"/>
    </row>
    <row r="638" spans="16:16" ht="18" customHeight="1" x14ac:dyDescent="0.35">
      <c r="P638" s="3"/>
    </row>
    <row r="639" spans="16:16" ht="18" customHeight="1" x14ac:dyDescent="0.35">
      <c r="P639" s="3"/>
    </row>
    <row r="640" spans="16:16" ht="18" customHeight="1" x14ac:dyDescent="0.35">
      <c r="P640" s="3"/>
    </row>
    <row r="641" spans="16:16" ht="18" customHeight="1" x14ac:dyDescent="0.35">
      <c r="P641" s="3"/>
    </row>
    <row r="642" spans="16:16" ht="18" customHeight="1" x14ac:dyDescent="0.35">
      <c r="P642" s="3"/>
    </row>
    <row r="643" spans="16:16" ht="18" customHeight="1" x14ac:dyDescent="0.35">
      <c r="P643" s="3"/>
    </row>
    <row r="644" spans="16:16" ht="18" customHeight="1" x14ac:dyDescent="0.35">
      <c r="P644" s="3"/>
    </row>
    <row r="645" spans="16:16" ht="18" customHeight="1" x14ac:dyDescent="0.35">
      <c r="P645" s="3"/>
    </row>
    <row r="646" spans="16:16" ht="18" customHeight="1" x14ac:dyDescent="0.35">
      <c r="P646" s="3"/>
    </row>
    <row r="647" spans="16:16" ht="18" customHeight="1" x14ac:dyDescent="0.35">
      <c r="P647" s="3"/>
    </row>
    <row r="648" spans="16:16" ht="18" customHeight="1" x14ac:dyDescent="0.35">
      <c r="P648" s="3"/>
    </row>
    <row r="649" spans="16:16" ht="18" customHeight="1" x14ac:dyDescent="0.35">
      <c r="P649" s="3"/>
    </row>
    <row r="650" spans="16:16" ht="18" customHeight="1" x14ac:dyDescent="0.35">
      <c r="P650" s="3"/>
    </row>
    <row r="651" spans="16:16" ht="18" customHeight="1" x14ac:dyDescent="0.35">
      <c r="P651" s="3"/>
    </row>
    <row r="652" spans="16:16" ht="18" customHeight="1" x14ac:dyDescent="0.35">
      <c r="P652" s="3"/>
    </row>
    <row r="653" spans="16:16" ht="18" customHeight="1" x14ac:dyDescent="0.35">
      <c r="P653" s="3"/>
    </row>
    <row r="654" spans="16:16" ht="18" customHeight="1" x14ac:dyDescent="0.35">
      <c r="P654" s="3"/>
    </row>
    <row r="655" spans="16:16" ht="18" customHeight="1" x14ac:dyDescent="0.35">
      <c r="P655" s="3"/>
    </row>
    <row r="656" spans="16:16" ht="18" customHeight="1" x14ac:dyDescent="0.35">
      <c r="P656" s="3"/>
    </row>
    <row r="657" spans="16:16" ht="18" customHeight="1" x14ac:dyDescent="0.35">
      <c r="P657" s="3"/>
    </row>
    <row r="658" spans="16:16" ht="18" customHeight="1" x14ac:dyDescent="0.35">
      <c r="P658" s="3"/>
    </row>
    <row r="659" spans="16:16" ht="18" customHeight="1" x14ac:dyDescent="0.35">
      <c r="P659" s="3"/>
    </row>
    <row r="660" spans="16:16" ht="18" customHeight="1" x14ac:dyDescent="0.35">
      <c r="P660" s="3"/>
    </row>
    <row r="661" spans="16:16" ht="18" customHeight="1" x14ac:dyDescent="0.35">
      <c r="P661" s="3"/>
    </row>
    <row r="662" spans="16:16" ht="18" customHeight="1" x14ac:dyDescent="0.35">
      <c r="P662" s="3"/>
    </row>
    <row r="663" spans="16:16" ht="18" customHeight="1" x14ac:dyDescent="0.35">
      <c r="P663" s="3"/>
    </row>
    <row r="664" spans="16:16" ht="18" customHeight="1" x14ac:dyDescent="0.35">
      <c r="P664" s="3"/>
    </row>
    <row r="665" spans="16:16" ht="18" customHeight="1" x14ac:dyDescent="0.35">
      <c r="P665" s="3"/>
    </row>
    <row r="666" spans="16:16" ht="18" customHeight="1" x14ac:dyDescent="0.35">
      <c r="P666" s="3"/>
    </row>
    <row r="667" spans="16:16" ht="18" customHeight="1" x14ac:dyDescent="0.35">
      <c r="P667" s="3"/>
    </row>
    <row r="668" spans="16:16" ht="18" customHeight="1" x14ac:dyDescent="0.35">
      <c r="P668" s="3"/>
    </row>
    <row r="669" spans="16:16" ht="18" customHeight="1" x14ac:dyDescent="0.35">
      <c r="P669" s="3"/>
    </row>
    <row r="670" spans="16:16" ht="18" customHeight="1" x14ac:dyDescent="0.35">
      <c r="P670" s="3"/>
    </row>
    <row r="671" spans="16:16" ht="18" customHeight="1" x14ac:dyDescent="0.35">
      <c r="P671" s="3"/>
    </row>
    <row r="672" spans="16:16" ht="18" customHeight="1" x14ac:dyDescent="0.35">
      <c r="P672" s="3"/>
    </row>
    <row r="673" spans="16:16" ht="18" customHeight="1" x14ac:dyDescent="0.35">
      <c r="P673" s="3"/>
    </row>
    <row r="674" spans="16:16" ht="18" customHeight="1" x14ac:dyDescent="0.35">
      <c r="P674" s="3"/>
    </row>
    <row r="675" spans="16:16" ht="18" customHeight="1" x14ac:dyDescent="0.35">
      <c r="P675" s="3"/>
    </row>
    <row r="676" spans="16:16" ht="18" customHeight="1" x14ac:dyDescent="0.35">
      <c r="P676" s="3"/>
    </row>
    <row r="677" spans="16:16" ht="18" customHeight="1" x14ac:dyDescent="0.35">
      <c r="P677" s="3"/>
    </row>
    <row r="678" spans="16:16" ht="18" customHeight="1" x14ac:dyDescent="0.35">
      <c r="P678" s="3"/>
    </row>
    <row r="679" spans="16:16" ht="18" customHeight="1" x14ac:dyDescent="0.35">
      <c r="P679" s="3"/>
    </row>
    <row r="680" spans="16:16" ht="18" customHeight="1" x14ac:dyDescent="0.35">
      <c r="P680" s="3"/>
    </row>
    <row r="681" spans="16:16" ht="18" customHeight="1" x14ac:dyDescent="0.35">
      <c r="P681" s="3"/>
    </row>
    <row r="682" spans="16:16" ht="18" customHeight="1" x14ac:dyDescent="0.35">
      <c r="P682" s="3"/>
    </row>
    <row r="683" spans="16:16" ht="18" customHeight="1" x14ac:dyDescent="0.35">
      <c r="P683" s="3"/>
    </row>
    <row r="684" spans="16:16" ht="18" customHeight="1" x14ac:dyDescent="0.35">
      <c r="P684" s="3"/>
    </row>
    <row r="685" spans="16:16" ht="18" customHeight="1" x14ac:dyDescent="0.35">
      <c r="P685" s="3"/>
    </row>
    <row r="686" spans="16:16" ht="18" customHeight="1" x14ac:dyDescent="0.35">
      <c r="P686" s="3"/>
    </row>
    <row r="687" spans="16:16" ht="18" customHeight="1" x14ac:dyDescent="0.35">
      <c r="P687" s="3"/>
    </row>
    <row r="688" spans="16:16" ht="18" customHeight="1" x14ac:dyDescent="0.35">
      <c r="P688" s="3"/>
    </row>
    <row r="689" spans="16:16" ht="18" customHeight="1" x14ac:dyDescent="0.35">
      <c r="P689" s="3"/>
    </row>
    <row r="690" spans="16:16" ht="18" customHeight="1" x14ac:dyDescent="0.35">
      <c r="P690" s="3"/>
    </row>
    <row r="691" spans="16:16" ht="18" customHeight="1" x14ac:dyDescent="0.35">
      <c r="P691" s="3"/>
    </row>
    <row r="692" spans="16:16" ht="18" customHeight="1" x14ac:dyDescent="0.35">
      <c r="P692" s="3"/>
    </row>
    <row r="693" spans="16:16" ht="18" customHeight="1" x14ac:dyDescent="0.35">
      <c r="P693" s="3"/>
    </row>
    <row r="694" spans="16:16" ht="18" customHeight="1" x14ac:dyDescent="0.35">
      <c r="P694" s="3"/>
    </row>
    <row r="695" spans="16:16" ht="18" customHeight="1" x14ac:dyDescent="0.35">
      <c r="P695" s="3"/>
    </row>
    <row r="696" spans="16:16" ht="18" customHeight="1" x14ac:dyDescent="0.35">
      <c r="P696" s="3"/>
    </row>
    <row r="697" spans="16:16" ht="18" customHeight="1" x14ac:dyDescent="0.35">
      <c r="P697" s="3"/>
    </row>
    <row r="698" spans="16:16" ht="18" customHeight="1" x14ac:dyDescent="0.35">
      <c r="P698" s="3"/>
    </row>
    <row r="699" spans="16:16" ht="18" customHeight="1" x14ac:dyDescent="0.35">
      <c r="P699" s="3"/>
    </row>
    <row r="700" spans="16:16" ht="18" customHeight="1" x14ac:dyDescent="0.35">
      <c r="P700" s="3"/>
    </row>
    <row r="701" spans="16:16" ht="18" customHeight="1" x14ac:dyDescent="0.35">
      <c r="P701" s="3"/>
    </row>
    <row r="702" spans="16:16" ht="18" customHeight="1" x14ac:dyDescent="0.35">
      <c r="P702" s="3"/>
    </row>
    <row r="703" spans="16:16" ht="18" customHeight="1" x14ac:dyDescent="0.35">
      <c r="P703" s="3"/>
    </row>
    <row r="704" spans="16:16" ht="18" customHeight="1" x14ac:dyDescent="0.35">
      <c r="P704" s="3"/>
    </row>
    <row r="705" spans="16:16" ht="18" customHeight="1" x14ac:dyDescent="0.35">
      <c r="P705" s="3"/>
    </row>
    <row r="706" spans="16:16" ht="18" customHeight="1" x14ac:dyDescent="0.35">
      <c r="P706" s="3"/>
    </row>
    <row r="707" spans="16:16" ht="18" customHeight="1" x14ac:dyDescent="0.35">
      <c r="P707" s="3"/>
    </row>
    <row r="708" spans="16:16" ht="18" customHeight="1" x14ac:dyDescent="0.35">
      <c r="P708" s="3"/>
    </row>
    <row r="709" spans="16:16" ht="18" customHeight="1" x14ac:dyDescent="0.35">
      <c r="P709" s="3"/>
    </row>
    <row r="710" spans="16:16" ht="18" customHeight="1" x14ac:dyDescent="0.35">
      <c r="P710" s="3"/>
    </row>
    <row r="711" spans="16:16" ht="18" customHeight="1" x14ac:dyDescent="0.35">
      <c r="P711" s="3"/>
    </row>
    <row r="712" spans="16:16" ht="18" customHeight="1" x14ac:dyDescent="0.35">
      <c r="P712" s="3"/>
    </row>
    <row r="713" spans="16:16" ht="18" customHeight="1" x14ac:dyDescent="0.35">
      <c r="P713" s="3"/>
    </row>
    <row r="714" spans="16:16" ht="18" customHeight="1" x14ac:dyDescent="0.35">
      <c r="P714" s="3"/>
    </row>
    <row r="715" spans="16:16" ht="18" customHeight="1" x14ac:dyDescent="0.35">
      <c r="P715" s="3"/>
    </row>
    <row r="716" spans="16:16" ht="18" customHeight="1" x14ac:dyDescent="0.35">
      <c r="P716" s="3"/>
    </row>
    <row r="717" spans="16:16" ht="18" customHeight="1" x14ac:dyDescent="0.35">
      <c r="P717" s="3"/>
    </row>
    <row r="718" spans="16:16" ht="18" customHeight="1" x14ac:dyDescent="0.35">
      <c r="P718" s="3"/>
    </row>
    <row r="719" spans="16:16" ht="18" customHeight="1" x14ac:dyDescent="0.35">
      <c r="P719" s="3"/>
    </row>
    <row r="720" spans="16:16" ht="18" customHeight="1" x14ac:dyDescent="0.35">
      <c r="P720" s="3"/>
    </row>
    <row r="721" spans="16:16" ht="18" customHeight="1" x14ac:dyDescent="0.35">
      <c r="P721" s="3"/>
    </row>
    <row r="722" spans="16:16" ht="18" customHeight="1" x14ac:dyDescent="0.35">
      <c r="P722" s="3"/>
    </row>
    <row r="723" spans="16:16" ht="18" customHeight="1" x14ac:dyDescent="0.35">
      <c r="P723" s="3"/>
    </row>
    <row r="724" spans="16:16" ht="18" customHeight="1" x14ac:dyDescent="0.35">
      <c r="P724" s="3"/>
    </row>
    <row r="725" spans="16:16" ht="18" customHeight="1" x14ac:dyDescent="0.35">
      <c r="P725" s="3"/>
    </row>
    <row r="726" spans="16:16" ht="18" customHeight="1" x14ac:dyDescent="0.35">
      <c r="P726" s="3"/>
    </row>
    <row r="727" spans="16:16" ht="18" customHeight="1" x14ac:dyDescent="0.35">
      <c r="P727" s="3"/>
    </row>
    <row r="728" spans="16:16" ht="18" customHeight="1" x14ac:dyDescent="0.35">
      <c r="P728" s="3"/>
    </row>
    <row r="729" spans="16:16" ht="18" customHeight="1" x14ac:dyDescent="0.35">
      <c r="P729" s="3"/>
    </row>
    <row r="730" spans="16:16" ht="18" customHeight="1" x14ac:dyDescent="0.35">
      <c r="P730" s="3"/>
    </row>
    <row r="731" spans="16:16" ht="18" customHeight="1" x14ac:dyDescent="0.35">
      <c r="P731" s="3"/>
    </row>
    <row r="732" spans="16:16" ht="18" customHeight="1" x14ac:dyDescent="0.35">
      <c r="P732" s="3"/>
    </row>
    <row r="733" spans="16:16" ht="18" customHeight="1" x14ac:dyDescent="0.35">
      <c r="P733" s="3"/>
    </row>
    <row r="734" spans="16:16" ht="18" customHeight="1" x14ac:dyDescent="0.35">
      <c r="P734" s="3"/>
    </row>
    <row r="735" spans="16:16" ht="18" customHeight="1" x14ac:dyDescent="0.35">
      <c r="P735" s="3"/>
    </row>
    <row r="736" spans="16:16" ht="18" customHeight="1" x14ac:dyDescent="0.35">
      <c r="P736" s="3"/>
    </row>
    <row r="737" spans="16:16" ht="18" customHeight="1" x14ac:dyDescent="0.35">
      <c r="P737" s="3"/>
    </row>
    <row r="738" spans="16:16" ht="18" customHeight="1" x14ac:dyDescent="0.35">
      <c r="P738" s="3"/>
    </row>
    <row r="739" spans="16:16" ht="18" customHeight="1" x14ac:dyDescent="0.35">
      <c r="P739" s="3"/>
    </row>
    <row r="740" spans="16:16" ht="18" customHeight="1" x14ac:dyDescent="0.35">
      <c r="P740" s="3"/>
    </row>
    <row r="741" spans="16:16" ht="18" customHeight="1" x14ac:dyDescent="0.35">
      <c r="P741" s="3"/>
    </row>
    <row r="742" spans="16:16" ht="18" customHeight="1" x14ac:dyDescent="0.35">
      <c r="P742" s="3"/>
    </row>
    <row r="743" spans="16:16" ht="18" customHeight="1" x14ac:dyDescent="0.35">
      <c r="P743" s="3"/>
    </row>
    <row r="744" spans="16:16" ht="18" customHeight="1" x14ac:dyDescent="0.35">
      <c r="P744" s="3"/>
    </row>
    <row r="745" spans="16:16" ht="18" customHeight="1" x14ac:dyDescent="0.35">
      <c r="P745" s="3"/>
    </row>
    <row r="746" spans="16:16" ht="18" customHeight="1" x14ac:dyDescent="0.35">
      <c r="P746" s="3"/>
    </row>
    <row r="747" spans="16:16" ht="18" customHeight="1" x14ac:dyDescent="0.35">
      <c r="P747" s="3"/>
    </row>
    <row r="748" spans="16:16" ht="18" customHeight="1" x14ac:dyDescent="0.35">
      <c r="P748" s="3"/>
    </row>
    <row r="749" spans="16:16" ht="18" customHeight="1" x14ac:dyDescent="0.35">
      <c r="P749" s="3"/>
    </row>
    <row r="750" spans="16:16" ht="18" customHeight="1" x14ac:dyDescent="0.35">
      <c r="P750" s="3"/>
    </row>
    <row r="751" spans="16:16" ht="18" customHeight="1" x14ac:dyDescent="0.35">
      <c r="P751" s="3"/>
    </row>
    <row r="752" spans="16:16" ht="18" customHeight="1" x14ac:dyDescent="0.35">
      <c r="P752" s="3"/>
    </row>
    <row r="753" spans="16:16" ht="18" customHeight="1" x14ac:dyDescent="0.35">
      <c r="P753" s="3"/>
    </row>
    <row r="754" spans="16:16" ht="18" customHeight="1" x14ac:dyDescent="0.35">
      <c r="P754" s="3"/>
    </row>
    <row r="755" spans="16:16" ht="18" customHeight="1" x14ac:dyDescent="0.35">
      <c r="P755" s="3"/>
    </row>
    <row r="756" spans="16:16" ht="18" customHeight="1" x14ac:dyDescent="0.35">
      <c r="P756" s="3"/>
    </row>
    <row r="757" spans="16:16" ht="18" customHeight="1" x14ac:dyDescent="0.35">
      <c r="P757" s="3"/>
    </row>
    <row r="758" spans="16:16" ht="18" customHeight="1" x14ac:dyDescent="0.35">
      <c r="P758" s="3"/>
    </row>
    <row r="759" spans="16:16" ht="18" customHeight="1" x14ac:dyDescent="0.35">
      <c r="P759" s="3"/>
    </row>
    <row r="760" spans="16:16" ht="18" customHeight="1" x14ac:dyDescent="0.35">
      <c r="P760" s="3"/>
    </row>
    <row r="761" spans="16:16" ht="18" customHeight="1" x14ac:dyDescent="0.35">
      <c r="P761" s="3"/>
    </row>
    <row r="762" spans="16:16" ht="18" customHeight="1" x14ac:dyDescent="0.35">
      <c r="P762" s="3"/>
    </row>
    <row r="763" spans="16:16" ht="18" customHeight="1" x14ac:dyDescent="0.35">
      <c r="P763" s="3"/>
    </row>
    <row r="764" spans="16:16" ht="18" customHeight="1" x14ac:dyDescent="0.35">
      <c r="P764" s="3"/>
    </row>
    <row r="765" spans="16:16" ht="18" customHeight="1" x14ac:dyDescent="0.35">
      <c r="P765" s="3"/>
    </row>
    <row r="766" spans="16:16" ht="18" customHeight="1" x14ac:dyDescent="0.35">
      <c r="P766" s="3"/>
    </row>
    <row r="767" spans="16:16" ht="18" customHeight="1" x14ac:dyDescent="0.35">
      <c r="P767" s="3"/>
    </row>
    <row r="768" spans="16:16" ht="18" customHeight="1" x14ac:dyDescent="0.35">
      <c r="P768" s="3"/>
    </row>
    <row r="769" spans="16:16" ht="18" customHeight="1" x14ac:dyDescent="0.35">
      <c r="P769" s="3"/>
    </row>
    <row r="770" spans="16:16" ht="18" customHeight="1" x14ac:dyDescent="0.35">
      <c r="P770" s="3"/>
    </row>
    <row r="771" spans="16:16" ht="18" customHeight="1" x14ac:dyDescent="0.35">
      <c r="P771" s="3"/>
    </row>
    <row r="772" spans="16:16" ht="18" customHeight="1" x14ac:dyDescent="0.35">
      <c r="P772" s="3"/>
    </row>
    <row r="773" spans="16:16" ht="18" customHeight="1" x14ac:dyDescent="0.35">
      <c r="P773" s="3"/>
    </row>
    <row r="774" spans="16:16" ht="18" customHeight="1" x14ac:dyDescent="0.35">
      <c r="P774" s="3"/>
    </row>
    <row r="775" spans="16:16" ht="18" customHeight="1" x14ac:dyDescent="0.35">
      <c r="P775" s="3"/>
    </row>
    <row r="776" spans="16:16" ht="18" customHeight="1" x14ac:dyDescent="0.35">
      <c r="P776" s="3"/>
    </row>
    <row r="777" spans="16:16" ht="18" customHeight="1" x14ac:dyDescent="0.35">
      <c r="P777" s="3"/>
    </row>
    <row r="778" spans="16:16" ht="18" customHeight="1" x14ac:dyDescent="0.35">
      <c r="P778" s="3"/>
    </row>
    <row r="779" spans="16:16" ht="18" customHeight="1" x14ac:dyDescent="0.35">
      <c r="P779" s="3"/>
    </row>
    <row r="780" spans="16:16" ht="18" customHeight="1" x14ac:dyDescent="0.35">
      <c r="P780" s="3"/>
    </row>
    <row r="781" spans="16:16" ht="18" customHeight="1" x14ac:dyDescent="0.35">
      <c r="P781" s="3"/>
    </row>
    <row r="782" spans="16:16" ht="18" customHeight="1" x14ac:dyDescent="0.35">
      <c r="P782" s="3"/>
    </row>
    <row r="783" spans="16:16" ht="18" customHeight="1" x14ac:dyDescent="0.35">
      <c r="P783" s="3"/>
    </row>
    <row r="784" spans="16:16" ht="18" customHeight="1" x14ac:dyDescent="0.35">
      <c r="P784" s="3"/>
    </row>
    <row r="785" spans="16:16" ht="18" customHeight="1" x14ac:dyDescent="0.35">
      <c r="P785" s="3"/>
    </row>
    <row r="786" spans="16:16" ht="18" customHeight="1" x14ac:dyDescent="0.35">
      <c r="P786" s="3"/>
    </row>
    <row r="787" spans="16:16" ht="18" customHeight="1" x14ac:dyDescent="0.35">
      <c r="P787" s="3"/>
    </row>
    <row r="788" spans="16:16" ht="18" customHeight="1" x14ac:dyDescent="0.35">
      <c r="P788" s="3"/>
    </row>
    <row r="789" spans="16:16" ht="18" customHeight="1" x14ac:dyDescent="0.35">
      <c r="P789" s="3"/>
    </row>
    <row r="790" spans="16:16" ht="18" customHeight="1" x14ac:dyDescent="0.35">
      <c r="P790" s="3"/>
    </row>
    <row r="791" spans="16:16" ht="18" customHeight="1" x14ac:dyDescent="0.35">
      <c r="P791" s="3"/>
    </row>
    <row r="792" spans="16:16" ht="18" customHeight="1" x14ac:dyDescent="0.35">
      <c r="P792" s="3"/>
    </row>
    <row r="793" spans="16:16" ht="18" customHeight="1" x14ac:dyDescent="0.35">
      <c r="P793" s="3"/>
    </row>
    <row r="794" spans="16:16" ht="18" customHeight="1" x14ac:dyDescent="0.35">
      <c r="P794" s="3"/>
    </row>
    <row r="795" spans="16:16" ht="18" customHeight="1" x14ac:dyDescent="0.35">
      <c r="P795" s="3"/>
    </row>
    <row r="796" spans="16:16" ht="18" customHeight="1" x14ac:dyDescent="0.35">
      <c r="P796" s="3"/>
    </row>
    <row r="797" spans="16:16" ht="18" customHeight="1" x14ac:dyDescent="0.35">
      <c r="P797" s="3"/>
    </row>
    <row r="798" spans="16:16" ht="18" customHeight="1" x14ac:dyDescent="0.35">
      <c r="P798" s="3"/>
    </row>
    <row r="799" spans="16:16" ht="18" customHeight="1" x14ac:dyDescent="0.35">
      <c r="P799" s="3"/>
    </row>
    <row r="800" spans="16:16" ht="18" customHeight="1" x14ac:dyDescent="0.35">
      <c r="P800" s="3"/>
    </row>
    <row r="801" spans="16:16" ht="18" customHeight="1" x14ac:dyDescent="0.35">
      <c r="P801" s="3"/>
    </row>
    <row r="802" spans="16:16" ht="18" customHeight="1" x14ac:dyDescent="0.35">
      <c r="P802" s="3"/>
    </row>
    <row r="803" spans="16:16" ht="18" customHeight="1" x14ac:dyDescent="0.35">
      <c r="P803" s="3"/>
    </row>
    <row r="804" spans="16:16" ht="18" customHeight="1" x14ac:dyDescent="0.35">
      <c r="P804" s="3"/>
    </row>
    <row r="805" spans="16:16" ht="18" customHeight="1" x14ac:dyDescent="0.35">
      <c r="P805" s="3"/>
    </row>
    <row r="806" spans="16:16" ht="18" customHeight="1" x14ac:dyDescent="0.35">
      <c r="P806" s="3"/>
    </row>
    <row r="807" spans="16:16" ht="18" customHeight="1" x14ac:dyDescent="0.35">
      <c r="P807" s="3"/>
    </row>
    <row r="808" spans="16:16" ht="18" customHeight="1" x14ac:dyDescent="0.35">
      <c r="P808" s="3"/>
    </row>
    <row r="809" spans="16:16" ht="18" customHeight="1" x14ac:dyDescent="0.35">
      <c r="P809" s="3"/>
    </row>
    <row r="810" spans="16:16" ht="18" customHeight="1" x14ac:dyDescent="0.35">
      <c r="P810" s="3"/>
    </row>
    <row r="811" spans="16:16" ht="18" customHeight="1" x14ac:dyDescent="0.35">
      <c r="P811" s="3"/>
    </row>
    <row r="812" spans="16:16" ht="18" customHeight="1" x14ac:dyDescent="0.35">
      <c r="P812" s="3"/>
    </row>
    <row r="813" spans="16:16" ht="18" customHeight="1" x14ac:dyDescent="0.35">
      <c r="P813" s="3"/>
    </row>
    <row r="814" spans="16:16" ht="18" customHeight="1" x14ac:dyDescent="0.35">
      <c r="P814" s="3"/>
    </row>
    <row r="815" spans="16:16" ht="18" customHeight="1" x14ac:dyDescent="0.35">
      <c r="P815" s="3"/>
    </row>
    <row r="816" spans="16:16" ht="18" customHeight="1" x14ac:dyDescent="0.35">
      <c r="P816" s="3"/>
    </row>
    <row r="817" spans="16:16" ht="18" customHeight="1" x14ac:dyDescent="0.35">
      <c r="P817" s="3"/>
    </row>
    <row r="818" spans="16:16" ht="18" customHeight="1" x14ac:dyDescent="0.35">
      <c r="P818" s="3"/>
    </row>
    <row r="819" spans="16:16" ht="18" customHeight="1" x14ac:dyDescent="0.35">
      <c r="P819" s="3"/>
    </row>
    <row r="820" spans="16:16" ht="18" customHeight="1" x14ac:dyDescent="0.35">
      <c r="P820" s="3"/>
    </row>
    <row r="821" spans="16:16" ht="18" customHeight="1" x14ac:dyDescent="0.35">
      <c r="P821" s="3"/>
    </row>
    <row r="822" spans="16:16" ht="18" customHeight="1" x14ac:dyDescent="0.35">
      <c r="P822" s="3"/>
    </row>
    <row r="823" spans="16:16" ht="18" customHeight="1" x14ac:dyDescent="0.35">
      <c r="P823" s="3"/>
    </row>
    <row r="824" spans="16:16" ht="18" customHeight="1" x14ac:dyDescent="0.35">
      <c r="P824" s="3"/>
    </row>
    <row r="825" spans="16:16" ht="18" customHeight="1" x14ac:dyDescent="0.35">
      <c r="P825" s="3"/>
    </row>
    <row r="826" spans="16:16" ht="18" customHeight="1" x14ac:dyDescent="0.35">
      <c r="P826" s="3"/>
    </row>
    <row r="827" spans="16:16" ht="18" customHeight="1" x14ac:dyDescent="0.35">
      <c r="P827" s="3"/>
    </row>
    <row r="828" spans="16:16" ht="18" customHeight="1" x14ac:dyDescent="0.35">
      <c r="P828" s="3"/>
    </row>
    <row r="829" spans="16:16" ht="18" customHeight="1" x14ac:dyDescent="0.35">
      <c r="P829" s="3"/>
    </row>
    <row r="830" spans="16:16" ht="18" customHeight="1" x14ac:dyDescent="0.35">
      <c r="P830" s="3"/>
    </row>
    <row r="831" spans="16:16" ht="18" customHeight="1" x14ac:dyDescent="0.35">
      <c r="P831" s="3"/>
    </row>
    <row r="832" spans="16:16" ht="18" customHeight="1" x14ac:dyDescent="0.35">
      <c r="P832" s="3"/>
    </row>
    <row r="833" spans="16:16" ht="18" customHeight="1" x14ac:dyDescent="0.35">
      <c r="P833" s="3"/>
    </row>
    <row r="834" spans="16:16" ht="18" customHeight="1" x14ac:dyDescent="0.35">
      <c r="P834" s="3"/>
    </row>
    <row r="835" spans="16:16" ht="18" customHeight="1" x14ac:dyDescent="0.35">
      <c r="P835" s="3"/>
    </row>
    <row r="836" spans="16:16" ht="18" customHeight="1" x14ac:dyDescent="0.35">
      <c r="P836" s="3"/>
    </row>
    <row r="837" spans="16:16" ht="18" customHeight="1" x14ac:dyDescent="0.35">
      <c r="P837" s="3"/>
    </row>
    <row r="838" spans="16:16" ht="18" customHeight="1" x14ac:dyDescent="0.35">
      <c r="P838" s="3"/>
    </row>
    <row r="839" spans="16:16" ht="18" customHeight="1" x14ac:dyDescent="0.35">
      <c r="P839" s="3"/>
    </row>
    <row r="840" spans="16:16" ht="18" customHeight="1" x14ac:dyDescent="0.35">
      <c r="P840" s="3"/>
    </row>
    <row r="841" spans="16:16" ht="18" customHeight="1" x14ac:dyDescent="0.35">
      <c r="P841" s="3"/>
    </row>
    <row r="842" spans="16:16" ht="18" customHeight="1" x14ac:dyDescent="0.35">
      <c r="P842" s="3"/>
    </row>
    <row r="843" spans="16:16" ht="18" customHeight="1" x14ac:dyDescent="0.35">
      <c r="P843" s="3"/>
    </row>
    <row r="844" spans="16:16" ht="18" customHeight="1" x14ac:dyDescent="0.35">
      <c r="P844" s="3"/>
    </row>
    <row r="845" spans="16:16" ht="18" customHeight="1" x14ac:dyDescent="0.35">
      <c r="P845" s="3"/>
    </row>
    <row r="846" spans="16:16" ht="18" customHeight="1" x14ac:dyDescent="0.35">
      <c r="P846" s="3"/>
    </row>
    <row r="847" spans="16:16" ht="18" customHeight="1" x14ac:dyDescent="0.35">
      <c r="P847" s="3"/>
    </row>
    <row r="848" spans="16:16" ht="18" customHeight="1" x14ac:dyDescent="0.35">
      <c r="P848" s="3"/>
    </row>
    <row r="849" spans="16:16" ht="18" customHeight="1" x14ac:dyDescent="0.35">
      <c r="P849" s="3"/>
    </row>
    <row r="850" spans="16:16" ht="18" customHeight="1" x14ac:dyDescent="0.35">
      <c r="P850" s="3"/>
    </row>
    <row r="851" spans="16:16" ht="18" customHeight="1" x14ac:dyDescent="0.35">
      <c r="P851" s="3"/>
    </row>
    <row r="852" spans="16:16" ht="18" customHeight="1" x14ac:dyDescent="0.35">
      <c r="P852" s="3"/>
    </row>
    <row r="853" spans="16:16" ht="18" customHeight="1" x14ac:dyDescent="0.35">
      <c r="P853" s="3"/>
    </row>
    <row r="854" spans="16:16" ht="18" customHeight="1" x14ac:dyDescent="0.35">
      <c r="P854" s="3"/>
    </row>
    <row r="855" spans="16:16" ht="18" customHeight="1" x14ac:dyDescent="0.35">
      <c r="P855" s="3"/>
    </row>
    <row r="856" spans="16:16" ht="18" customHeight="1" x14ac:dyDescent="0.35">
      <c r="P856" s="3"/>
    </row>
    <row r="857" spans="16:16" ht="18" customHeight="1" x14ac:dyDescent="0.35">
      <c r="P857" s="3"/>
    </row>
    <row r="858" spans="16:16" ht="18" customHeight="1" x14ac:dyDescent="0.35">
      <c r="P858" s="3"/>
    </row>
    <row r="859" spans="16:16" ht="18" customHeight="1" x14ac:dyDescent="0.35">
      <c r="P859" s="3"/>
    </row>
    <row r="860" spans="16:16" ht="18" customHeight="1" x14ac:dyDescent="0.35">
      <c r="P860" s="3"/>
    </row>
    <row r="861" spans="16:16" ht="18" customHeight="1" x14ac:dyDescent="0.35">
      <c r="P861" s="3"/>
    </row>
    <row r="862" spans="16:16" ht="18" customHeight="1" x14ac:dyDescent="0.35">
      <c r="P862" s="3"/>
    </row>
    <row r="863" spans="16:16" ht="18" customHeight="1" x14ac:dyDescent="0.35">
      <c r="P863" s="3"/>
    </row>
    <row r="864" spans="16:16" ht="18" customHeight="1" x14ac:dyDescent="0.35">
      <c r="P864" s="3"/>
    </row>
    <row r="865" spans="16:16" ht="18" customHeight="1" x14ac:dyDescent="0.35">
      <c r="P865" s="3"/>
    </row>
    <row r="866" spans="16:16" ht="18" customHeight="1" x14ac:dyDescent="0.35">
      <c r="P866" s="3"/>
    </row>
    <row r="867" spans="16:16" ht="18" customHeight="1" x14ac:dyDescent="0.35">
      <c r="P867" s="3"/>
    </row>
    <row r="868" spans="16:16" ht="18" customHeight="1" x14ac:dyDescent="0.35">
      <c r="P868" s="3"/>
    </row>
    <row r="869" spans="16:16" ht="18" customHeight="1" x14ac:dyDescent="0.35">
      <c r="P869" s="3"/>
    </row>
    <row r="870" spans="16:16" ht="18" customHeight="1" x14ac:dyDescent="0.35">
      <c r="P870" s="3"/>
    </row>
    <row r="871" spans="16:16" ht="18" customHeight="1" x14ac:dyDescent="0.35">
      <c r="P871" s="3"/>
    </row>
    <row r="872" spans="16:16" ht="18" customHeight="1" x14ac:dyDescent="0.35">
      <c r="P872" s="3"/>
    </row>
    <row r="873" spans="16:16" ht="18" customHeight="1" x14ac:dyDescent="0.35">
      <c r="P873" s="3"/>
    </row>
    <row r="874" spans="16:16" ht="18" customHeight="1" x14ac:dyDescent="0.35">
      <c r="P874" s="3"/>
    </row>
    <row r="875" spans="16:16" ht="18" customHeight="1" x14ac:dyDescent="0.35">
      <c r="P875" s="3"/>
    </row>
    <row r="876" spans="16:16" ht="18" customHeight="1" x14ac:dyDescent="0.35">
      <c r="P876" s="3"/>
    </row>
    <row r="877" spans="16:16" ht="18" customHeight="1" x14ac:dyDescent="0.35">
      <c r="P877" s="3"/>
    </row>
    <row r="878" spans="16:16" ht="18" customHeight="1" x14ac:dyDescent="0.35">
      <c r="P878" s="3"/>
    </row>
    <row r="879" spans="16:16" ht="18" customHeight="1" x14ac:dyDescent="0.35">
      <c r="P879" s="3"/>
    </row>
    <row r="880" spans="16:16" ht="18" customHeight="1" x14ac:dyDescent="0.35">
      <c r="P880" s="3"/>
    </row>
    <row r="881" spans="16:16" ht="18" customHeight="1" x14ac:dyDescent="0.35">
      <c r="P881" s="3"/>
    </row>
    <row r="882" spans="16:16" ht="18" customHeight="1" x14ac:dyDescent="0.35">
      <c r="P882" s="3"/>
    </row>
    <row r="883" spans="16:16" ht="18" customHeight="1" x14ac:dyDescent="0.35">
      <c r="P883" s="3"/>
    </row>
    <row r="884" spans="16:16" ht="18" customHeight="1" x14ac:dyDescent="0.35">
      <c r="P884" s="3"/>
    </row>
    <row r="885" spans="16:16" ht="18" customHeight="1" x14ac:dyDescent="0.35">
      <c r="P885" s="3"/>
    </row>
    <row r="886" spans="16:16" ht="18" customHeight="1" x14ac:dyDescent="0.35">
      <c r="P886" s="3"/>
    </row>
    <row r="887" spans="16:16" ht="18" customHeight="1" x14ac:dyDescent="0.35">
      <c r="P887" s="3"/>
    </row>
    <row r="888" spans="16:16" ht="18" customHeight="1" x14ac:dyDescent="0.35">
      <c r="P888" s="3"/>
    </row>
    <row r="889" spans="16:16" ht="18" customHeight="1" x14ac:dyDescent="0.35">
      <c r="P889" s="3"/>
    </row>
    <row r="890" spans="16:16" ht="18" customHeight="1" x14ac:dyDescent="0.35">
      <c r="P890" s="3"/>
    </row>
    <row r="891" spans="16:16" ht="18" customHeight="1" x14ac:dyDescent="0.35">
      <c r="P891" s="3"/>
    </row>
    <row r="892" spans="16:16" ht="18" customHeight="1" x14ac:dyDescent="0.35">
      <c r="P892" s="3"/>
    </row>
    <row r="893" spans="16:16" ht="18" customHeight="1" x14ac:dyDescent="0.35">
      <c r="P893" s="3"/>
    </row>
    <row r="894" spans="16:16" ht="18" customHeight="1" x14ac:dyDescent="0.35">
      <c r="P894" s="3"/>
    </row>
    <row r="895" spans="16:16" ht="18" customHeight="1" x14ac:dyDescent="0.35">
      <c r="P895" s="3"/>
    </row>
    <row r="896" spans="16:16" ht="18" customHeight="1" x14ac:dyDescent="0.35">
      <c r="P896" s="3"/>
    </row>
    <row r="897" spans="16:16" ht="18" customHeight="1" x14ac:dyDescent="0.35">
      <c r="P897" s="3"/>
    </row>
    <row r="898" spans="16:16" ht="18" customHeight="1" x14ac:dyDescent="0.35">
      <c r="P898" s="3"/>
    </row>
    <row r="899" spans="16:16" ht="18" customHeight="1" x14ac:dyDescent="0.35">
      <c r="P899" s="3"/>
    </row>
    <row r="900" spans="16:16" ht="18" customHeight="1" x14ac:dyDescent="0.35">
      <c r="P900" s="3"/>
    </row>
    <row r="901" spans="16:16" ht="18" customHeight="1" x14ac:dyDescent="0.35">
      <c r="P901" s="3"/>
    </row>
    <row r="902" spans="16:16" ht="18" customHeight="1" x14ac:dyDescent="0.35">
      <c r="P902" s="3"/>
    </row>
    <row r="903" spans="16:16" ht="18" customHeight="1" x14ac:dyDescent="0.35">
      <c r="P903" s="3"/>
    </row>
    <row r="904" spans="16:16" ht="18" customHeight="1" x14ac:dyDescent="0.35">
      <c r="P904" s="3"/>
    </row>
    <row r="905" spans="16:16" ht="18" customHeight="1" x14ac:dyDescent="0.35">
      <c r="P905" s="3"/>
    </row>
    <row r="906" spans="16:16" ht="18" customHeight="1" x14ac:dyDescent="0.35">
      <c r="P906" s="3"/>
    </row>
    <row r="907" spans="16:16" ht="18" customHeight="1" x14ac:dyDescent="0.35">
      <c r="P907" s="3"/>
    </row>
    <row r="908" spans="16:16" ht="18" customHeight="1" x14ac:dyDescent="0.35">
      <c r="P908" s="3"/>
    </row>
    <row r="909" spans="16:16" ht="18" customHeight="1" x14ac:dyDescent="0.35">
      <c r="P909" s="3"/>
    </row>
    <row r="910" spans="16:16" ht="18" customHeight="1" x14ac:dyDescent="0.35">
      <c r="P910" s="3"/>
    </row>
    <row r="911" spans="16:16" ht="18" customHeight="1" x14ac:dyDescent="0.35">
      <c r="P911" s="3"/>
    </row>
    <row r="912" spans="16:16" ht="18" customHeight="1" x14ac:dyDescent="0.35">
      <c r="P912" s="3"/>
    </row>
    <row r="913" spans="16:16" ht="18" customHeight="1" x14ac:dyDescent="0.35">
      <c r="P913" s="3"/>
    </row>
    <row r="914" spans="16:16" ht="18" customHeight="1" x14ac:dyDescent="0.35">
      <c r="P914" s="3"/>
    </row>
    <row r="915" spans="16:16" ht="18" customHeight="1" x14ac:dyDescent="0.35">
      <c r="P915" s="3"/>
    </row>
    <row r="916" spans="16:16" ht="18" customHeight="1" x14ac:dyDescent="0.35">
      <c r="P916" s="3"/>
    </row>
    <row r="917" spans="16:16" ht="18" customHeight="1" x14ac:dyDescent="0.35">
      <c r="P917" s="3"/>
    </row>
    <row r="918" spans="16:16" ht="18" customHeight="1" x14ac:dyDescent="0.35">
      <c r="P918" s="3"/>
    </row>
    <row r="919" spans="16:16" ht="18" customHeight="1" x14ac:dyDescent="0.35">
      <c r="P919" s="3"/>
    </row>
    <row r="920" spans="16:16" ht="18" customHeight="1" x14ac:dyDescent="0.35">
      <c r="P920" s="3"/>
    </row>
    <row r="921" spans="16:16" ht="18" customHeight="1" x14ac:dyDescent="0.35">
      <c r="P921" s="3"/>
    </row>
    <row r="922" spans="16:16" ht="18" customHeight="1" x14ac:dyDescent="0.35">
      <c r="P922" s="3"/>
    </row>
    <row r="923" spans="16:16" ht="18" customHeight="1" x14ac:dyDescent="0.35">
      <c r="P923" s="3"/>
    </row>
    <row r="924" spans="16:16" ht="18" customHeight="1" x14ac:dyDescent="0.35">
      <c r="P924" s="3"/>
    </row>
    <row r="925" spans="16:16" ht="18" customHeight="1" x14ac:dyDescent="0.35">
      <c r="P925" s="3"/>
    </row>
    <row r="926" spans="16:16" ht="18" customHeight="1" x14ac:dyDescent="0.35">
      <c r="P926" s="3"/>
    </row>
    <row r="927" spans="16:16" ht="18" customHeight="1" x14ac:dyDescent="0.35">
      <c r="P927" s="3"/>
    </row>
    <row r="928" spans="16:16" ht="18" customHeight="1" x14ac:dyDescent="0.35">
      <c r="P928" s="3"/>
    </row>
    <row r="929" spans="16:16" ht="18" customHeight="1" x14ac:dyDescent="0.35">
      <c r="P929" s="3"/>
    </row>
    <row r="930" spans="16:16" ht="18" customHeight="1" x14ac:dyDescent="0.35">
      <c r="P930" s="3"/>
    </row>
    <row r="931" spans="16:16" ht="18" customHeight="1" x14ac:dyDescent="0.35">
      <c r="P931" s="3"/>
    </row>
    <row r="932" spans="16:16" ht="18" customHeight="1" x14ac:dyDescent="0.35">
      <c r="P932" s="3"/>
    </row>
    <row r="933" spans="16:16" ht="18" customHeight="1" x14ac:dyDescent="0.35">
      <c r="P933" s="3"/>
    </row>
    <row r="934" spans="16:16" ht="18" customHeight="1" x14ac:dyDescent="0.35">
      <c r="P934" s="3"/>
    </row>
    <row r="935" spans="16:16" ht="18" customHeight="1" x14ac:dyDescent="0.35">
      <c r="P935" s="3"/>
    </row>
    <row r="936" spans="16:16" ht="18" customHeight="1" x14ac:dyDescent="0.35">
      <c r="P936" s="3"/>
    </row>
    <row r="937" spans="16:16" ht="18" customHeight="1" x14ac:dyDescent="0.35">
      <c r="P937" s="3"/>
    </row>
    <row r="938" spans="16:16" ht="18" customHeight="1" x14ac:dyDescent="0.35">
      <c r="P938" s="3"/>
    </row>
    <row r="939" spans="16:16" ht="18" customHeight="1" x14ac:dyDescent="0.35">
      <c r="P939" s="3"/>
    </row>
    <row r="940" spans="16:16" ht="18" customHeight="1" x14ac:dyDescent="0.35">
      <c r="P940" s="3"/>
    </row>
    <row r="941" spans="16:16" ht="18" customHeight="1" x14ac:dyDescent="0.35">
      <c r="P941" s="3"/>
    </row>
    <row r="942" spans="16:16" ht="18" customHeight="1" x14ac:dyDescent="0.35">
      <c r="P942" s="3"/>
    </row>
    <row r="943" spans="16:16" ht="18" customHeight="1" x14ac:dyDescent="0.35">
      <c r="P943" s="3"/>
    </row>
    <row r="944" spans="16:16" ht="18" customHeight="1" x14ac:dyDescent="0.35">
      <c r="P944" s="3"/>
    </row>
    <row r="945" spans="16:16" ht="18" customHeight="1" x14ac:dyDescent="0.35">
      <c r="P945" s="3"/>
    </row>
    <row r="946" spans="16:16" ht="18" customHeight="1" x14ac:dyDescent="0.35">
      <c r="P946" s="3"/>
    </row>
    <row r="947" spans="16:16" ht="18" customHeight="1" x14ac:dyDescent="0.35">
      <c r="P947" s="3"/>
    </row>
    <row r="948" spans="16:16" ht="18" customHeight="1" x14ac:dyDescent="0.35">
      <c r="P948" s="3"/>
    </row>
    <row r="949" spans="16:16" ht="18" customHeight="1" x14ac:dyDescent="0.35">
      <c r="P949" s="3"/>
    </row>
    <row r="950" spans="16:16" ht="18" customHeight="1" x14ac:dyDescent="0.35">
      <c r="P950" s="3"/>
    </row>
    <row r="951" spans="16:16" ht="18" customHeight="1" x14ac:dyDescent="0.35">
      <c r="P951" s="3"/>
    </row>
    <row r="952" spans="16:16" ht="18" customHeight="1" x14ac:dyDescent="0.35">
      <c r="P952" s="3"/>
    </row>
    <row r="953" spans="16:16" ht="18" customHeight="1" x14ac:dyDescent="0.35">
      <c r="P953" s="3"/>
    </row>
    <row r="954" spans="16:16" ht="18" customHeight="1" x14ac:dyDescent="0.35">
      <c r="P954" s="3"/>
    </row>
    <row r="955" spans="16:16" ht="18" customHeight="1" x14ac:dyDescent="0.35">
      <c r="P955" s="3"/>
    </row>
    <row r="956" spans="16:16" ht="18" customHeight="1" x14ac:dyDescent="0.35">
      <c r="P956" s="3"/>
    </row>
    <row r="957" spans="16:16" ht="18" customHeight="1" x14ac:dyDescent="0.35">
      <c r="P957" s="3"/>
    </row>
    <row r="958" spans="16:16" ht="18" customHeight="1" x14ac:dyDescent="0.35">
      <c r="P958" s="3"/>
    </row>
    <row r="959" spans="16:16" ht="18" customHeight="1" x14ac:dyDescent="0.35">
      <c r="P959" s="3"/>
    </row>
    <row r="960" spans="16:16" ht="18" customHeight="1" x14ac:dyDescent="0.35">
      <c r="P960" s="3"/>
    </row>
    <row r="961" spans="16:16" ht="18" customHeight="1" x14ac:dyDescent="0.35">
      <c r="P961" s="3"/>
    </row>
    <row r="962" spans="16:16" ht="18" customHeight="1" x14ac:dyDescent="0.35">
      <c r="P962" s="3"/>
    </row>
    <row r="963" spans="16:16" ht="18" customHeight="1" x14ac:dyDescent="0.35">
      <c r="P963" s="3"/>
    </row>
    <row r="964" spans="16:16" ht="18" customHeight="1" x14ac:dyDescent="0.35">
      <c r="P964" s="3"/>
    </row>
    <row r="965" spans="16:16" ht="18" customHeight="1" x14ac:dyDescent="0.35">
      <c r="P965" s="3"/>
    </row>
    <row r="966" spans="16:16" ht="18" customHeight="1" x14ac:dyDescent="0.35">
      <c r="P966" s="3"/>
    </row>
    <row r="967" spans="16:16" ht="18" customHeight="1" x14ac:dyDescent="0.35">
      <c r="P967" s="3"/>
    </row>
    <row r="968" spans="16:16" ht="18" customHeight="1" x14ac:dyDescent="0.35">
      <c r="P968" s="3"/>
    </row>
    <row r="969" spans="16:16" ht="18" customHeight="1" x14ac:dyDescent="0.35">
      <c r="P969" s="3"/>
    </row>
    <row r="970" spans="16:16" ht="18" customHeight="1" x14ac:dyDescent="0.35">
      <c r="P970" s="3"/>
    </row>
    <row r="971" spans="16:16" ht="18" customHeight="1" x14ac:dyDescent="0.35">
      <c r="P971" s="3"/>
    </row>
    <row r="972" spans="16:16" ht="18" customHeight="1" x14ac:dyDescent="0.35">
      <c r="P972" s="3"/>
    </row>
    <row r="973" spans="16:16" ht="18" customHeight="1" x14ac:dyDescent="0.35">
      <c r="P973" s="3"/>
    </row>
    <row r="974" spans="16:16" ht="18" customHeight="1" x14ac:dyDescent="0.35">
      <c r="P974" s="3"/>
    </row>
    <row r="975" spans="16:16" ht="18" customHeight="1" x14ac:dyDescent="0.35">
      <c r="P975" s="3"/>
    </row>
    <row r="976" spans="16:16" ht="18" customHeight="1" x14ac:dyDescent="0.35">
      <c r="P976" s="3"/>
    </row>
    <row r="977" spans="16:16" ht="18" customHeight="1" x14ac:dyDescent="0.35">
      <c r="P977" s="3"/>
    </row>
    <row r="978" spans="16:16" ht="18" customHeight="1" x14ac:dyDescent="0.35">
      <c r="P978" s="3"/>
    </row>
    <row r="979" spans="16:16" ht="18" customHeight="1" x14ac:dyDescent="0.35">
      <c r="P979" s="3"/>
    </row>
    <row r="980" spans="16:16" ht="18" customHeight="1" x14ac:dyDescent="0.35">
      <c r="P980" s="3"/>
    </row>
    <row r="981" spans="16:16" ht="18" customHeight="1" x14ac:dyDescent="0.35">
      <c r="P981" s="3"/>
    </row>
    <row r="982" spans="16:16" ht="18" customHeight="1" x14ac:dyDescent="0.35">
      <c r="P982" s="3"/>
    </row>
    <row r="983" spans="16:16" ht="18" customHeight="1" x14ac:dyDescent="0.35">
      <c r="P983" s="3"/>
    </row>
    <row r="984" spans="16:16" ht="18" customHeight="1" x14ac:dyDescent="0.35">
      <c r="P984" s="3"/>
    </row>
    <row r="985" spans="16:16" ht="18" customHeight="1" x14ac:dyDescent="0.35">
      <c r="P985" s="3"/>
    </row>
    <row r="986" spans="16:16" ht="18" customHeight="1" x14ac:dyDescent="0.35">
      <c r="P986" s="3"/>
    </row>
    <row r="987" spans="16:16" ht="18" customHeight="1" x14ac:dyDescent="0.35">
      <c r="P987" s="3"/>
    </row>
    <row r="988" spans="16:16" ht="18" customHeight="1" x14ac:dyDescent="0.35">
      <c r="P988" s="3"/>
    </row>
    <row r="989" spans="16:16" ht="18" customHeight="1" x14ac:dyDescent="0.35">
      <c r="P989" s="3"/>
    </row>
    <row r="990" spans="16:16" ht="18" customHeight="1" x14ac:dyDescent="0.35">
      <c r="P990" s="3"/>
    </row>
    <row r="991" spans="16:16" ht="18" customHeight="1" x14ac:dyDescent="0.35">
      <c r="P991" s="3"/>
    </row>
    <row r="992" spans="16:16" ht="18" customHeight="1" x14ac:dyDescent="0.35">
      <c r="P992" s="3"/>
    </row>
    <row r="993" spans="16:16" ht="18" customHeight="1" x14ac:dyDescent="0.35">
      <c r="P993" s="3"/>
    </row>
    <row r="994" spans="16:16" ht="18" customHeight="1" x14ac:dyDescent="0.35">
      <c r="P994" s="3"/>
    </row>
    <row r="995" spans="16:16" ht="18" customHeight="1" x14ac:dyDescent="0.35">
      <c r="P995" s="3"/>
    </row>
    <row r="996" spans="16:16" ht="18" customHeight="1" x14ac:dyDescent="0.35">
      <c r="P996" s="3"/>
    </row>
    <row r="997" spans="16:16" ht="18" customHeight="1" x14ac:dyDescent="0.35">
      <c r="P997" s="3"/>
    </row>
    <row r="998" spans="16:16" ht="18" customHeight="1" x14ac:dyDescent="0.35">
      <c r="P998" s="3"/>
    </row>
    <row r="999" spans="16:16" ht="18" customHeight="1" x14ac:dyDescent="0.35">
      <c r="P999" s="3"/>
    </row>
    <row r="1000" spans="16:16" ht="18" customHeight="1" x14ac:dyDescent="0.35">
      <c r="P1000" s="3"/>
    </row>
  </sheetData>
  <mergeCells count="1">
    <mergeCell ref="P2:P7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C7" sqref="C7"/>
    </sheetView>
  </sheetViews>
  <sheetFormatPr baseColWidth="10" defaultColWidth="12.625" defaultRowHeight="15" customHeight="1" x14ac:dyDescent="0.2"/>
  <cols>
    <col min="1" max="1" width="30.25" customWidth="1"/>
    <col min="2" max="2" width="13.625" customWidth="1"/>
    <col min="3" max="3" width="13.75" customWidth="1"/>
    <col min="4" max="4" width="14.875" customWidth="1"/>
    <col min="5" max="5" width="14.375" customWidth="1"/>
    <col min="6" max="6" width="15.25" customWidth="1"/>
    <col min="7" max="7" width="13.875" customWidth="1"/>
    <col min="8" max="8" width="14.375" customWidth="1"/>
    <col min="9" max="9" width="14.125" customWidth="1"/>
    <col min="10" max="10" width="14.75" customWidth="1"/>
    <col min="11" max="11" width="13.875" customWidth="1"/>
    <col min="12" max="12" width="14.125" customWidth="1"/>
    <col min="13" max="13" width="14.25" customWidth="1"/>
    <col min="14" max="14" width="14.375" customWidth="1"/>
    <col min="15" max="26" width="9.375" customWidth="1"/>
  </cols>
  <sheetData>
    <row r="1" spans="1:26" ht="34.5" customHeight="1" x14ac:dyDescent="0.35">
      <c r="A1" s="33" t="s">
        <v>74</v>
      </c>
      <c r="B1" s="34">
        <f>B5</f>
        <v>8307.0897242424253</v>
      </c>
      <c r="C1" s="34">
        <f t="shared" ref="C1:M1" si="0">B1+C5</f>
        <v>5481.4165030948498</v>
      </c>
      <c r="D1" s="34">
        <f t="shared" si="0"/>
        <v>-12145.64802464989</v>
      </c>
      <c r="E1" s="34">
        <f t="shared" si="0"/>
        <v>-28547.139937372878</v>
      </c>
      <c r="F1" s="34">
        <f t="shared" si="0"/>
        <v>-47464.115390117673</v>
      </c>
      <c r="G1" s="34">
        <f t="shared" si="0"/>
        <v>-66382.489257192748</v>
      </c>
      <c r="H1" s="34">
        <f t="shared" si="0"/>
        <v>-85302.263915902455</v>
      </c>
      <c r="I1" s="34">
        <f t="shared" si="0"/>
        <v>-104223.44174759257</v>
      </c>
      <c r="J1" s="34">
        <f t="shared" si="0"/>
        <v>-122346.02513765717</v>
      </c>
      <c r="K1" s="34">
        <f t="shared" si="0"/>
        <v>-141270.01647554548</v>
      </c>
      <c r="L1" s="34">
        <f t="shared" si="0"/>
        <v>-160195.41815476879</v>
      </c>
      <c r="M1" s="34">
        <f t="shared" si="0"/>
        <v>-173922.23257290741</v>
      </c>
      <c r="N1" s="3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5">
      <c r="A2" s="36"/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75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35">
      <c r="A3" s="38" t="s">
        <v>76</v>
      </c>
      <c r="B3" s="39">
        <f>Ingresos!B1</f>
        <v>25631.374</v>
      </c>
      <c r="C3" s="39">
        <f>Ingresos!C1</f>
        <v>15000</v>
      </c>
      <c r="D3" s="39">
        <f>Ingresos!D1</f>
        <v>0</v>
      </c>
      <c r="E3" s="39">
        <f>Ingresos!E1</f>
        <v>1214.0874989613401</v>
      </c>
      <c r="F3" s="39">
        <f>Ingresos!F1</f>
        <v>0</v>
      </c>
      <c r="G3" s="39">
        <f>Ingresos!G1</f>
        <v>0</v>
      </c>
      <c r="H3" s="39">
        <f>Ingresos!H1</f>
        <v>0</v>
      </c>
      <c r="I3" s="39">
        <f>Ingresos!I1</f>
        <v>0</v>
      </c>
      <c r="J3" s="39">
        <f>Ingresos!J1</f>
        <v>800</v>
      </c>
      <c r="K3" s="39">
        <f>Ingresos!K1</f>
        <v>0</v>
      </c>
      <c r="L3" s="39">
        <f>Ingresos!L1</f>
        <v>0</v>
      </c>
      <c r="M3" s="39">
        <f>Ingresos!M1</f>
        <v>5200</v>
      </c>
      <c r="N3" s="40">
        <f>Ingresos!N1</f>
        <v>47845.461498961333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35">
      <c r="A4" s="41" t="s">
        <v>77</v>
      </c>
      <c r="B4" s="42">
        <f>Egresos!B1</f>
        <v>17324.284275757575</v>
      </c>
      <c r="C4" s="42">
        <f>Egresos!C1</f>
        <v>17825.673221147576</v>
      </c>
      <c r="D4" s="42">
        <f>Egresos!D1</f>
        <v>17627.06452774474</v>
      </c>
      <c r="E4" s="42">
        <f>Egresos!E1</f>
        <v>17615.579411684328</v>
      </c>
      <c r="F4" s="42">
        <f>Egresos!F1</f>
        <v>18916.975452744799</v>
      </c>
      <c r="G4" s="42">
        <f>Egresos!G1</f>
        <v>18918.373867075072</v>
      </c>
      <c r="H4" s="42">
        <f>Egresos!H1</f>
        <v>18919.774658709703</v>
      </c>
      <c r="I4" s="42">
        <f>Egresos!I1</f>
        <v>18921.177831690118</v>
      </c>
      <c r="J4" s="42">
        <f>Egresos!J1</f>
        <v>18922.583390064596</v>
      </c>
      <c r="K4" s="42">
        <f>Egresos!K1</f>
        <v>18923.99133788831</v>
      </c>
      <c r="L4" s="42">
        <f>Egresos!L1</f>
        <v>18925.401679223327</v>
      </c>
      <c r="M4" s="42">
        <f>Egresos!M1</f>
        <v>18926.814418138612</v>
      </c>
      <c r="N4" s="43">
        <f>Egresos!N1</f>
        <v>221767.69407186875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35">
      <c r="A5" s="44" t="s">
        <v>78</v>
      </c>
      <c r="B5" s="45">
        <f t="shared" ref="B5:N5" si="1">B3-B4</f>
        <v>8307.0897242424253</v>
      </c>
      <c r="C5" s="45">
        <f t="shared" si="1"/>
        <v>-2825.6732211475755</v>
      </c>
      <c r="D5" s="45">
        <f t="shared" si="1"/>
        <v>-17627.06452774474</v>
      </c>
      <c r="E5" s="45">
        <f t="shared" si="1"/>
        <v>-16401.491912722988</v>
      </c>
      <c r="F5" s="45">
        <f t="shared" si="1"/>
        <v>-18916.975452744799</v>
      </c>
      <c r="G5" s="45">
        <f t="shared" si="1"/>
        <v>-18918.373867075072</v>
      </c>
      <c r="H5" s="45">
        <f t="shared" si="1"/>
        <v>-18919.774658709703</v>
      </c>
      <c r="I5" s="45">
        <f t="shared" si="1"/>
        <v>-18921.177831690118</v>
      </c>
      <c r="J5" s="45">
        <f t="shared" si="1"/>
        <v>-18122.583390064596</v>
      </c>
      <c r="K5" s="45">
        <f t="shared" si="1"/>
        <v>-18923.99133788831</v>
      </c>
      <c r="L5" s="45">
        <f t="shared" si="1"/>
        <v>-18925.401679223327</v>
      </c>
      <c r="M5" s="45">
        <f t="shared" si="1"/>
        <v>-13726.814418138612</v>
      </c>
      <c r="N5" s="46">
        <f t="shared" si="1"/>
        <v>-173922.23257290741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35">
      <c r="A6" s="47" t="s">
        <v>79</v>
      </c>
      <c r="B6" s="48">
        <v>0</v>
      </c>
      <c r="C6" s="48">
        <f t="shared" ref="C6:M6" si="2">B1</f>
        <v>8307.0897242424253</v>
      </c>
      <c r="D6" s="48">
        <f t="shared" si="2"/>
        <v>5481.4165030948498</v>
      </c>
      <c r="E6" s="48">
        <f t="shared" si="2"/>
        <v>-12145.64802464989</v>
      </c>
      <c r="F6" s="48">
        <f t="shared" si="2"/>
        <v>-28547.139937372878</v>
      </c>
      <c r="G6" s="48">
        <f t="shared" si="2"/>
        <v>-47464.115390117673</v>
      </c>
      <c r="H6" s="48">
        <f t="shared" si="2"/>
        <v>-66382.489257192748</v>
      </c>
      <c r="I6" s="48">
        <f t="shared" si="2"/>
        <v>-85302.263915902455</v>
      </c>
      <c r="J6" s="48">
        <f t="shared" si="2"/>
        <v>-104223.44174759257</v>
      </c>
      <c r="K6" s="48">
        <f t="shared" si="2"/>
        <v>-122346.02513765717</v>
      </c>
      <c r="L6" s="48">
        <f t="shared" si="2"/>
        <v>-141270.01647554548</v>
      </c>
      <c r="M6" s="48">
        <f t="shared" si="2"/>
        <v>-160195.41815476879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35">
      <c r="A7" s="47" t="s">
        <v>123</v>
      </c>
      <c r="B7" s="97">
        <f>B5/B3</f>
        <v>0.3240984944561468</v>
      </c>
      <c r="C7" s="97">
        <f t="shared" ref="C7:M7" si="3">C5/C3</f>
        <v>-0.18837821474317171</v>
      </c>
      <c r="D7" s="97" t="e">
        <f t="shared" si="3"/>
        <v>#DIV/0!</v>
      </c>
      <c r="E7" s="97">
        <f t="shared" si="3"/>
        <v>-13.509316195706301</v>
      </c>
      <c r="F7" s="97" t="e">
        <f t="shared" si="3"/>
        <v>#DIV/0!</v>
      </c>
      <c r="G7" s="97" t="e">
        <f t="shared" si="3"/>
        <v>#DIV/0!</v>
      </c>
      <c r="H7" s="97" t="e">
        <f t="shared" si="3"/>
        <v>#DIV/0!</v>
      </c>
      <c r="I7" s="97" t="e">
        <f t="shared" si="3"/>
        <v>#DIV/0!</v>
      </c>
      <c r="J7" s="97">
        <f t="shared" si="3"/>
        <v>-22.653229237580746</v>
      </c>
      <c r="K7" s="97" t="e">
        <f t="shared" si="3"/>
        <v>#DIV/0!</v>
      </c>
      <c r="L7" s="97" t="e">
        <f t="shared" si="3"/>
        <v>#DIV/0!</v>
      </c>
      <c r="M7" s="97">
        <f t="shared" si="3"/>
        <v>-2.6397720034881949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35">
      <c r="A9" s="3"/>
      <c r="B9" s="3"/>
      <c r="C9" s="3"/>
      <c r="D9" s="3"/>
      <c r="E9" s="101" t="s">
        <v>80</v>
      </c>
      <c r="F9" s="102"/>
      <c r="G9" s="102"/>
      <c r="H9" s="10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35">
      <c r="A10" s="3"/>
      <c r="B10" s="3"/>
      <c r="C10" s="3"/>
      <c r="D10" s="3"/>
      <c r="E10" s="104"/>
      <c r="F10" s="105"/>
      <c r="G10" s="105"/>
      <c r="H10" s="10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35">
      <c r="A11" s="3"/>
      <c r="B11" s="3"/>
      <c r="C11" s="3"/>
      <c r="D11" s="3"/>
      <c r="E11" s="107"/>
      <c r="F11" s="108"/>
      <c r="G11" s="108"/>
      <c r="H11" s="10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E9:H11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000"/>
  <sheetViews>
    <sheetView workbookViewId="0">
      <pane ySplit="3" topLeftCell="A4" activePane="bottomLeft" state="frozen"/>
      <selection pane="bottomLeft" activeCell="H8" sqref="H8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2131.3739999999998</v>
      </c>
    </row>
    <row r="2" spans="2:9" x14ac:dyDescent="0.25">
      <c r="H2" s="50">
        <f t="shared" ref="H2:I2" si="0">H30+H56+H83+H109+H137</f>
        <v>21000</v>
      </c>
      <c r="I2" s="51">
        <f t="shared" si="0"/>
        <v>60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5.75" customHeight="1" x14ac:dyDescent="0.2">
      <c r="B4" s="113" t="s">
        <v>15</v>
      </c>
      <c r="C4" s="76">
        <v>43834</v>
      </c>
      <c r="D4" s="77">
        <v>1</v>
      </c>
      <c r="E4" s="77" t="s">
        <v>39</v>
      </c>
      <c r="F4" s="77" t="s">
        <v>88</v>
      </c>
      <c r="G4" s="77" t="s">
        <v>89</v>
      </c>
      <c r="H4" s="78">
        <v>1000</v>
      </c>
      <c r="I4" s="79">
        <v>60</v>
      </c>
    </row>
    <row r="5" spans="2:9" ht="14.25" x14ac:dyDescent="0.2">
      <c r="B5" s="114"/>
      <c r="C5" s="76">
        <v>43834</v>
      </c>
      <c r="D5" s="77">
        <v>2</v>
      </c>
      <c r="E5" s="80" t="s">
        <v>119</v>
      </c>
      <c r="F5" s="80" t="s">
        <v>118</v>
      </c>
      <c r="G5" s="80" t="s">
        <v>120</v>
      </c>
      <c r="H5" s="78">
        <v>5000</v>
      </c>
      <c r="I5" s="79"/>
    </row>
    <row r="6" spans="2:9" ht="14.25" x14ac:dyDescent="0.2">
      <c r="B6" s="114"/>
      <c r="C6" s="76"/>
      <c r="D6" s="77">
        <v>3</v>
      </c>
      <c r="E6" s="80"/>
      <c r="F6" s="80"/>
      <c r="G6" s="80"/>
      <c r="H6" s="78">
        <v>2000</v>
      </c>
      <c r="I6" s="79"/>
    </row>
    <row r="7" spans="2:9" ht="14.25" x14ac:dyDescent="0.2">
      <c r="B7" s="114"/>
      <c r="C7" s="76"/>
      <c r="D7" s="77">
        <v>4</v>
      </c>
      <c r="E7" s="80"/>
      <c r="F7" s="80"/>
      <c r="G7" s="80"/>
      <c r="H7" s="78">
        <v>8000</v>
      </c>
      <c r="I7" s="79"/>
    </row>
    <row r="8" spans="2:9" ht="14.25" x14ac:dyDescent="0.2">
      <c r="B8" s="114"/>
      <c r="C8" s="76"/>
      <c r="D8" s="77">
        <v>5</v>
      </c>
      <c r="E8" s="80"/>
      <c r="F8" s="80"/>
      <c r="G8" s="80"/>
      <c r="H8" s="78">
        <v>3000</v>
      </c>
      <c r="I8" s="79"/>
    </row>
    <row r="9" spans="2:9" ht="14.25" x14ac:dyDescent="0.2">
      <c r="B9" s="114"/>
      <c r="C9" s="76"/>
      <c r="D9" s="77">
        <v>6</v>
      </c>
      <c r="E9" s="80"/>
      <c r="F9" s="80"/>
      <c r="G9" s="80"/>
      <c r="H9" s="78"/>
      <c r="I9" s="79"/>
    </row>
    <row r="10" spans="2:9" ht="14.25" x14ac:dyDescent="0.2">
      <c r="B10" s="114"/>
      <c r="C10" s="76"/>
      <c r="D10" s="77">
        <v>7</v>
      </c>
      <c r="E10" s="80"/>
      <c r="F10" s="80"/>
      <c r="G10" s="80"/>
      <c r="H10" s="78"/>
      <c r="I10" s="79"/>
    </row>
    <row r="11" spans="2:9" ht="14.25" x14ac:dyDescent="0.2">
      <c r="B11" s="114"/>
      <c r="C11" s="76"/>
      <c r="D11" s="77">
        <v>8</v>
      </c>
      <c r="E11" s="80"/>
      <c r="F11" s="80"/>
      <c r="G11" s="80"/>
      <c r="H11" s="78"/>
      <c r="I11" s="79"/>
    </row>
    <row r="12" spans="2:9" ht="14.25" x14ac:dyDescent="0.2">
      <c r="B12" s="114"/>
      <c r="C12" s="76"/>
      <c r="D12" s="77">
        <v>9</v>
      </c>
      <c r="E12" s="80"/>
      <c r="F12" s="80"/>
      <c r="G12" s="80"/>
      <c r="H12" s="78"/>
      <c r="I12" s="79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19000</v>
      </c>
      <c r="I30" s="63">
        <f t="shared" si="1"/>
        <v>60</v>
      </c>
      <c r="J30" s="64">
        <f>I30*Ingresos!$B$3</f>
        <v>2131.3739999999998</v>
      </c>
    </row>
    <row r="31" spans="2:10" ht="15" customHeight="1" x14ac:dyDescent="0.25">
      <c r="B31" s="113" t="s">
        <v>16</v>
      </c>
      <c r="C31" s="55"/>
      <c r="D31" s="56">
        <v>1</v>
      </c>
      <c r="H31" s="57">
        <v>2000</v>
      </c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2000</v>
      </c>
      <c r="I56" s="66">
        <f t="shared" si="2"/>
        <v>0</v>
      </c>
      <c r="J56" s="64">
        <f>I56*Ingresos!$B$3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4">
        <f>I83*Ingresos!$B$3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4">
        <f>I109*Ingresos!$B$3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4">
        <f>I137*Ingresos!$B$3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3000000}"/>
  <mergeCells count="10">
    <mergeCell ref="B31:B56"/>
    <mergeCell ref="B4:B30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0"/>
  <sheetViews>
    <sheetView zoomScale="90" zoomScaleNormal="90" workbookViewId="0">
      <pane ySplit="3" topLeftCell="A4" activePane="bottomLeft" state="frozen"/>
      <selection pane="bottomLeft" activeCell="H6" sqref="H6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15000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5" customHeight="1" x14ac:dyDescent="0.25">
      <c r="B4" s="113" t="s">
        <v>15</v>
      </c>
      <c r="C4" s="55">
        <v>43834</v>
      </c>
      <c r="D4" s="56">
        <v>1</v>
      </c>
      <c r="H4" s="57"/>
      <c r="I4" s="58"/>
    </row>
    <row r="5" spans="2:9" x14ac:dyDescent="0.25">
      <c r="B5" s="114"/>
      <c r="C5" s="55">
        <v>43834</v>
      </c>
      <c r="D5" s="56">
        <v>2</v>
      </c>
      <c r="H5" s="57">
        <v>15000</v>
      </c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15000</v>
      </c>
      <c r="I30" s="63">
        <f t="shared" si="1"/>
        <v>0</v>
      </c>
      <c r="J30" s="64">
        <f>I30*Ingresos!$C$3</f>
        <v>0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4">
        <f>I56*Ingresos!$C$3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4">
        <f>I83*Ingresos!$C$3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4">
        <f>I109*Ingresos!$C$3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4">
        <f>I137*Ingresos!$C$3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4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000"/>
  <sheetViews>
    <sheetView workbookViewId="0">
      <pane ySplit="3" topLeftCell="A4" activePane="bottomLeft" state="frozen"/>
      <selection pane="bottomLeft" activeCell="C4" sqref="C4:I9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">
      <c r="B4" s="113" t="s">
        <v>15</v>
      </c>
      <c r="C4" s="76">
        <v>43834</v>
      </c>
      <c r="D4" s="77">
        <v>1</v>
      </c>
      <c r="E4" s="80"/>
      <c r="F4" s="80"/>
      <c r="G4" s="80"/>
      <c r="H4" s="78"/>
      <c r="I4" s="79"/>
    </row>
    <row r="5" spans="2:9" ht="14.25" x14ac:dyDescent="0.2">
      <c r="B5" s="114"/>
      <c r="C5" s="76">
        <v>43834</v>
      </c>
      <c r="D5" s="77">
        <v>2</v>
      </c>
      <c r="E5" s="80"/>
      <c r="F5" s="80"/>
      <c r="G5" s="80"/>
      <c r="H5" s="78"/>
      <c r="I5" s="79"/>
    </row>
    <row r="6" spans="2:9" ht="14.25" x14ac:dyDescent="0.2">
      <c r="B6" s="114"/>
      <c r="C6" s="76"/>
      <c r="D6" s="77">
        <v>3</v>
      </c>
      <c r="E6" s="80"/>
      <c r="F6" s="80"/>
      <c r="G6" s="80"/>
      <c r="H6" s="78"/>
      <c r="I6" s="79"/>
    </row>
    <row r="7" spans="2:9" ht="14.25" x14ac:dyDescent="0.2">
      <c r="B7" s="114"/>
      <c r="C7" s="76"/>
      <c r="D7" s="77">
        <v>4</v>
      </c>
      <c r="E7" s="80"/>
      <c r="F7" s="80"/>
      <c r="G7" s="80"/>
      <c r="H7" s="78"/>
      <c r="I7" s="79"/>
    </row>
    <row r="8" spans="2:9" ht="14.25" x14ac:dyDescent="0.2">
      <c r="B8" s="114"/>
      <c r="C8" s="76"/>
      <c r="D8" s="77">
        <v>5</v>
      </c>
      <c r="E8" s="80"/>
      <c r="F8" s="80"/>
      <c r="G8" s="80"/>
      <c r="H8" s="78"/>
      <c r="I8" s="79"/>
    </row>
    <row r="9" spans="2:9" ht="14.25" x14ac:dyDescent="0.2">
      <c r="B9" s="114"/>
      <c r="C9" s="76"/>
      <c r="D9" s="77">
        <v>6</v>
      </c>
      <c r="E9" s="80"/>
      <c r="F9" s="80"/>
      <c r="G9" s="80"/>
      <c r="H9" s="78"/>
      <c r="I9" s="79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I30*Ingresos!$D$3</f>
        <v>0</v>
      </c>
    </row>
    <row r="31" spans="2:10" ht="15" customHeight="1" x14ac:dyDescent="0.25">
      <c r="B31" s="54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59"/>
      <c r="C32" s="55"/>
      <c r="D32" s="56">
        <v>2</v>
      </c>
      <c r="H32" s="57"/>
      <c r="I32" s="58"/>
    </row>
    <row r="33" spans="2:9" ht="15.75" customHeight="1" x14ac:dyDescent="0.25">
      <c r="B33" s="59"/>
      <c r="C33" s="55"/>
      <c r="D33" s="56">
        <v>3</v>
      </c>
      <c r="H33" s="57"/>
      <c r="I33" s="58"/>
    </row>
    <row r="34" spans="2:9" ht="15.75" customHeight="1" x14ac:dyDescent="0.25">
      <c r="B34" s="59"/>
      <c r="C34" s="55"/>
      <c r="D34" s="56">
        <v>4</v>
      </c>
      <c r="H34" s="57"/>
      <c r="I34" s="58"/>
    </row>
    <row r="35" spans="2:9" ht="15.75" customHeight="1" x14ac:dyDescent="0.25">
      <c r="B35" s="59"/>
      <c r="C35" s="55"/>
      <c r="D35" s="56">
        <v>5</v>
      </c>
      <c r="H35" s="57"/>
      <c r="I35" s="58"/>
    </row>
    <row r="36" spans="2:9" ht="15.75" customHeight="1" x14ac:dyDescent="0.25">
      <c r="B36" s="59"/>
      <c r="C36" s="55"/>
      <c r="D36" s="56">
        <v>6</v>
      </c>
      <c r="H36" s="57"/>
      <c r="I36" s="58"/>
    </row>
    <row r="37" spans="2:9" ht="15.75" customHeight="1" x14ac:dyDescent="0.25">
      <c r="B37" s="59"/>
      <c r="C37" s="55"/>
      <c r="D37" s="56">
        <v>7</v>
      </c>
      <c r="H37" s="57"/>
      <c r="I37" s="58"/>
    </row>
    <row r="38" spans="2:9" ht="15.75" customHeight="1" x14ac:dyDescent="0.25">
      <c r="B38" s="59"/>
      <c r="C38" s="55"/>
      <c r="D38" s="56">
        <v>8</v>
      </c>
      <c r="H38" s="57"/>
      <c r="I38" s="58"/>
    </row>
    <row r="39" spans="2:9" ht="15.75" customHeight="1" x14ac:dyDescent="0.25">
      <c r="B39" s="59"/>
      <c r="C39" s="55"/>
      <c r="D39" s="56">
        <v>9</v>
      </c>
      <c r="H39" s="57"/>
      <c r="I39" s="58"/>
    </row>
    <row r="40" spans="2:9" ht="15.75" customHeight="1" x14ac:dyDescent="0.25">
      <c r="B40" s="59"/>
      <c r="C40" s="55"/>
      <c r="D40" s="56">
        <v>10</v>
      </c>
      <c r="H40" s="57"/>
      <c r="I40" s="58"/>
    </row>
    <row r="41" spans="2:9" ht="15.75" customHeight="1" x14ac:dyDescent="0.25">
      <c r="B41" s="59"/>
      <c r="C41" s="55"/>
      <c r="D41" s="56">
        <v>11</v>
      </c>
      <c r="H41" s="57"/>
      <c r="I41" s="58"/>
    </row>
    <row r="42" spans="2:9" ht="15.75" customHeight="1" x14ac:dyDescent="0.25">
      <c r="B42" s="59"/>
      <c r="C42" s="55"/>
      <c r="D42" s="56">
        <v>12</v>
      </c>
      <c r="H42" s="57"/>
      <c r="I42" s="58"/>
    </row>
    <row r="43" spans="2:9" ht="15.75" customHeight="1" x14ac:dyDescent="0.25">
      <c r="B43" s="59"/>
      <c r="C43" s="55"/>
      <c r="D43" s="56">
        <v>13</v>
      </c>
      <c r="H43" s="57"/>
      <c r="I43" s="58"/>
    </row>
    <row r="44" spans="2:9" ht="15.75" customHeight="1" x14ac:dyDescent="0.25">
      <c r="B44" s="59"/>
      <c r="C44" s="55"/>
      <c r="D44" s="56">
        <v>14</v>
      </c>
      <c r="H44" s="57"/>
      <c r="I44" s="58"/>
    </row>
    <row r="45" spans="2:9" ht="15.75" customHeight="1" x14ac:dyDescent="0.25">
      <c r="B45" s="59"/>
      <c r="C45" s="55"/>
      <c r="D45" s="56">
        <v>15</v>
      </c>
      <c r="H45" s="57"/>
      <c r="I45" s="58"/>
    </row>
    <row r="46" spans="2:9" ht="15.75" customHeight="1" x14ac:dyDescent="0.25">
      <c r="B46" s="59"/>
      <c r="C46" s="55"/>
      <c r="D46" s="56">
        <v>16</v>
      </c>
      <c r="H46" s="57"/>
      <c r="I46" s="58"/>
    </row>
    <row r="47" spans="2:9" ht="15.75" customHeight="1" x14ac:dyDescent="0.25">
      <c r="B47" s="59"/>
      <c r="C47" s="55"/>
      <c r="D47" s="56">
        <v>17</v>
      </c>
      <c r="H47" s="57"/>
      <c r="I47" s="58"/>
    </row>
    <row r="48" spans="2:9" ht="15.75" customHeight="1" x14ac:dyDescent="0.25">
      <c r="B48" s="59"/>
      <c r="D48" s="56">
        <v>18</v>
      </c>
      <c r="H48" s="57"/>
      <c r="I48" s="58"/>
    </row>
    <row r="49" spans="2:10" ht="15.75" customHeight="1" x14ac:dyDescent="0.25">
      <c r="B49" s="59"/>
      <c r="D49" s="56">
        <v>19</v>
      </c>
      <c r="H49" s="57"/>
      <c r="I49" s="58"/>
    </row>
    <row r="50" spans="2:10" ht="15.75" customHeight="1" x14ac:dyDescent="0.25">
      <c r="B50" s="59"/>
      <c r="D50" s="56">
        <v>20</v>
      </c>
      <c r="H50" s="57"/>
      <c r="I50" s="58"/>
    </row>
    <row r="51" spans="2:10" ht="15.75" customHeight="1" x14ac:dyDescent="0.25">
      <c r="B51" s="59"/>
      <c r="D51" s="56">
        <v>21</v>
      </c>
      <c r="H51" s="57"/>
      <c r="I51" s="58"/>
    </row>
    <row r="52" spans="2:10" ht="15.75" customHeight="1" x14ac:dyDescent="0.25">
      <c r="B52" s="59"/>
      <c r="D52" s="56">
        <v>22</v>
      </c>
      <c r="H52" s="57"/>
      <c r="I52" s="58"/>
    </row>
    <row r="53" spans="2:10" ht="15.75" customHeight="1" x14ac:dyDescent="0.25">
      <c r="B53" s="59"/>
      <c r="D53" s="56">
        <v>23</v>
      </c>
      <c r="H53" s="57"/>
      <c r="I53" s="58"/>
    </row>
    <row r="54" spans="2:10" ht="15.75" customHeight="1" x14ac:dyDescent="0.25">
      <c r="B54" s="59"/>
      <c r="D54" s="56">
        <v>24</v>
      </c>
      <c r="H54" s="57"/>
      <c r="I54" s="58"/>
    </row>
    <row r="55" spans="2:10" ht="15.75" customHeight="1" x14ac:dyDescent="0.25">
      <c r="B55" s="59"/>
      <c r="D55" s="56">
        <v>25</v>
      </c>
      <c r="H55" s="57"/>
      <c r="I55" s="58"/>
    </row>
    <row r="56" spans="2:10" ht="15.75" customHeight="1" x14ac:dyDescent="0.25">
      <c r="B56" s="60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I56*Ingresos!$D$3</f>
        <v>0</v>
      </c>
    </row>
    <row r="57" spans="2:10" ht="15" customHeight="1" x14ac:dyDescent="0.25">
      <c r="B57" s="54" t="s">
        <v>17</v>
      </c>
      <c r="D57" s="56">
        <v>1</v>
      </c>
      <c r="H57" s="57"/>
      <c r="I57" s="58"/>
    </row>
    <row r="58" spans="2:10" ht="15.75" customHeight="1" x14ac:dyDescent="0.25">
      <c r="B58" s="59"/>
      <c r="D58" s="56">
        <v>2</v>
      </c>
      <c r="H58" s="57"/>
      <c r="I58" s="58"/>
    </row>
    <row r="59" spans="2:10" ht="15.75" customHeight="1" x14ac:dyDescent="0.25">
      <c r="B59" s="59"/>
      <c r="D59" s="56">
        <v>3</v>
      </c>
      <c r="H59" s="57"/>
      <c r="I59" s="58"/>
    </row>
    <row r="60" spans="2:10" ht="15.75" customHeight="1" x14ac:dyDescent="0.25">
      <c r="B60" s="59"/>
      <c r="D60" s="56">
        <v>4</v>
      </c>
      <c r="H60" s="57"/>
      <c r="I60" s="58"/>
    </row>
    <row r="61" spans="2:10" ht="15.75" customHeight="1" x14ac:dyDescent="0.25">
      <c r="B61" s="59"/>
      <c r="D61" s="56">
        <v>5</v>
      </c>
      <c r="H61" s="57"/>
      <c r="I61" s="58"/>
    </row>
    <row r="62" spans="2:10" ht="15.75" customHeight="1" x14ac:dyDescent="0.25">
      <c r="B62" s="59"/>
      <c r="D62" s="56">
        <v>6</v>
      </c>
      <c r="H62" s="57"/>
      <c r="I62" s="58"/>
    </row>
    <row r="63" spans="2:10" ht="15.75" customHeight="1" x14ac:dyDescent="0.25">
      <c r="B63" s="59"/>
      <c r="D63" s="56">
        <v>7</v>
      </c>
      <c r="H63" s="57"/>
      <c r="I63" s="58"/>
    </row>
    <row r="64" spans="2:10" ht="15.75" customHeight="1" x14ac:dyDescent="0.25">
      <c r="B64" s="59"/>
      <c r="D64" s="56">
        <v>8</v>
      </c>
      <c r="H64" s="57"/>
      <c r="I64" s="58"/>
    </row>
    <row r="65" spans="2:9" ht="15.75" customHeight="1" x14ac:dyDescent="0.25">
      <c r="B65" s="59"/>
      <c r="D65" s="56">
        <v>9</v>
      </c>
      <c r="H65" s="57"/>
      <c r="I65" s="58"/>
    </row>
    <row r="66" spans="2:9" ht="15.75" customHeight="1" x14ac:dyDescent="0.25">
      <c r="B66" s="59"/>
      <c r="D66" s="56">
        <v>10</v>
      </c>
      <c r="H66" s="57"/>
      <c r="I66" s="58"/>
    </row>
    <row r="67" spans="2:9" ht="15.75" customHeight="1" x14ac:dyDescent="0.25">
      <c r="B67" s="59"/>
      <c r="D67" s="56">
        <v>11</v>
      </c>
      <c r="H67" s="57"/>
      <c r="I67" s="58"/>
    </row>
    <row r="68" spans="2:9" ht="15.75" customHeight="1" x14ac:dyDescent="0.25">
      <c r="B68" s="59"/>
      <c r="D68" s="56">
        <v>12</v>
      </c>
      <c r="H68" s="57"/>
      <c r="I68" s="58"/>
    </row>
    <row r="69" spans="2:9" ht="15.75" customHeight="1" x14ac:dyDescent="0.25">
      <c r="B69" s="59"/>
      <c r="D69" s="56">
        <v>13</v>
      </c>
      <c r="H69" s="57"/>
      <c r="I69" s="58"/>
    </row>
    <row r="70" spans="2:9" ht="15.75" customHeight="1" x14ac:dyDescent="0.25">
      <c r="B70" s="59"/>
      <c r="D70" s="56">
        <v>14</v>
      </c>
      <c r="H70" s="57"/>
      <c r="I70" s="58"/>
    </row>
    <row r="71" spans="2:9" ht="15.75" customHeight="1" x14ac:dyDescent="0.25">
      <c r="B71" s="59"/>
      <c r="D71" s="56">
        <v>15</v>
      </c>
      <c r="H71" s="57"/>
      <c r="I71" s="58"/>
    </row>
    <row r="72" spans="2:9" ht="15.75" customHeight="1" x14ac:dyDescent="0.25">
      <c r="B72" s="59"/>
      <c r="D72" s="56">
        <v>16</v>
      </c>
      <c r="H72" s="57"/>
      <c r="I72" s="58"/>
    </row>
    <row r="73" spans="2:9" ht="15.75" customHeight="1" x14ac:dyDescent="0.25">
      <c r="B73" s="59"/>
      <c r="D73" s="56">
        <v>17</v>
      </c>
      <c r="H73" s="57"/>
      <c r="I73" s="58"/>
    </row>
    <row r="74" spans="2:9" ht="15.75" customHeight="1" x14ac:dyDescent="0.25">
      <c r="B74" s="59"/>
      <c r="D74" s="56">
        <v>18</v>
      </c>
      <c r="H74" s="57"/>
      <c r="I74" s="58"/>
    </row>
    <row r="75" spans="2:9" ht="15.75" customHeight="1" x14ac:dyDescent="0.25">
      <c r="B75" s="59"/>
      <c r="D75" s="56">
        <v>19</v>
      </c>
      <c r="H75" s="57"/>
      <c r="I75" s="58"/>
    </row>
    <row r="76" spans="2:9" ht="15.75" customHeight="1" x14ac:dyDescent="0.25">
      <c r="B76" s="59"/>
      <c r="D76" s="56">
        <v>20</v>
      </c>
      <c r="H76" s="57"/>
      <c r="I76" s="58"/>
    </row>
    <row r="77" spans="2:9" ht="15.75" customHeight="1" x14ac:dyDescent="0.25">
      <c r="B77" s="59"/>
      <c r="D77" s="56">
        <v>21</v>
      </c>
      <c r="H77" s="57"/>
      <c r="I77" s="58"/>
    </row>
    <row r="78" spans="2:9" ht="15.75" customHeight="1" x14ac:dyDescent="0.25">
      <c r="B78" s="59"/>
      <c r="D78" s="56">
        <v>22</v>
      </c>
      <c r="H78" s="57"/>
      <c r="I78" s="58"/>
    </row>
    <row r="79" spans="2:9" ht="15.75" customHeight="1" x14ac:dyDescent="0.25">
      <c r="B79" s="59"/>
      <c r="D79" s="56">
        <v>23</v>
      </c>
      <c r="H79" s="57"/>
      <c r="I79" s="58"/>
    </row>
    <row r="80" spans="2:9" ht="15.75" customHeight="1" x14ac:dyDescent="0.25">
      <c r="B80" s="59"/>
      <c r="D80" s="56">
        <v>24</v>
      </c>
      <c r="H80" s="57"/>
      <c r="I80" s="58"/>
    </row>
    <row r="81" spans="2:10" ht="15.75" customHeight="1" x14ac:dyDescent="0.25">
      <c r="B81" s="59"/>
      <c r="D81" s="56">
        <v>25</v>
      </c>
      <c r="H81" s="57"/>
      <c r="I81" s="58"/>
    </row>
    <row r="82" spans="2:10" ht="15.75" customHeight="1" x14ac:dyDescent="0.25">
      <c r="B82" s="59"/>
      <c r="D82" s="56">
        <v>26</v>
      </c>
      <c r="H82" s="57"/>
      <c r="I82" s="58"/>
    </row>
    <row r="83" spans="2:10" ht="15.75" customHeight="1" x14ac:dyDescent="0.25">
      <c r="B83" s="60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I83*Ingresos!$D$3</f>
        <v>0</v>
      </c>
    </row>
    <row r="84" spans="2:10" ht="15.75" customHeight="1" x14ac:dyDescent="0.25">
      <c r="B84" s="54" t="s">
        <v>18</v>
      </c>
      <c r="D84" s="56">
        <v>1</v>
      </c>
      <c r="H84" s="57"/>
      <c r="I84" s="58"/>
    </row>
    <row r="85" spans="2:10" ht="15.75" customHeight="1" x14ac:dyDescent="0.25">
      <c r="B85" s="59"/>
      <c r="D85" s="56">
        <v>2</v>
      </c>
      <c r="H85" s="57"/>
      <c r="I85" s="58"/>
    </row>
    <row r="86" spans="2:10" ht="15.75" customHeight="1" x14ac:dyDescent="0.25">
      <c r="B86" s="59"/>
      <c r="D86" s="56">
        <v>3</v>
      </c>
      <c r="H86" s="57"/>
      <c r="I86" s="58"/>
    </row>
    <row r="87" spans="2:10" ht="15.75" customHeight="1" x14ac:dyDescent="0.25">
      <c r="B87" s="59"/>
      <c r="D87" s="56">
        <v>4</v>
      </c>
      <c r="H87" s="57"/>
      <c r="I87" s="58"/>
    </row>
    <row r="88" spans="2:10" ht="15.75" customHeight="1" x14ac:dyDescent="0.25">
      <c r="B88" s="59"/>
      <c r="D88" s="56">
        <v>5</v>
      </c>
      <c r="H88" s="57"/>
      <c r="I88" s="58"/>
    </row>
    <row r="89" spans="2:10" ht="15.75" customHeight="1" x14ac:dyDescent="0.25">
      <c r="B89" s="59"/>
      <c r="D89" s="56">
        <v>6</v>
      </c>
      <c r="H89" s="57"/>
      <c r="I89" s="58"/>
    </row>
    <row r="90" spans="2:10" ht="15.75" customHeight="1" x14ac:dyDescent="0.25">
      <c r="B90" s="59"/>
      <c r="D90" s="56">
        <v>7</v>
      </c>
      <c r="H90" s="57"/>
      <c r="I90" s="58"/>
    </row>
    <row r="91" spans="2:10" ht="15.75" customHeight="1" x14ac:dyDescent="0.25">
      <c r="B91" s="59"/>
      <c r="D91" s="56">
        <v>8</v>
      </c>
      <c r="H91" s="57"/>
      <c r="I91" s="58"/>
    </row>
    <row r="92" spans="2:10" ht="15.75" customHeight="1" x14ac:dyDescent="0.25">
      <c r="B92" s="59"/>
      <c r="D92" s="56">
        <v>9</v>
      </c>
      <c r="H92" s="57"/>
      <c r="I92" s="58"/>
    </row>
    <row r="93" spans="2:10" ht="15.75" customHeight="1" x14ac:dyDescent="0.25">
      <c r="B93" s="59"/>
      <c r="D93" s="56">
        <v>10</v>
      </c>
      <c r="H93" s="57"/>
      <c r="I93" s="58"/>
    </row>
    <row r="94" spans="2:10" ht="15.75" customHeight="1" x14ac:dyDescent="0.25">
      <c r="B94" s="59"/>
      <c r="D94" s="56">
        <v>11</v>
      </c>
      <c r="H94" s="57"/>
      <c r="I94" s="58"/>
    </row>
    <row r="95" spans="2:10" ht="15.75" customHeight="1" x14ac:dyDescent="0.25">
      <c r="B95" s="59"/>
      <c r="D95" s="56">
        <v>12</v>
      </c>
      <c r="H95" s="57"/>
      <c r="I95" s="58"/>
    </row>
    <row r="96" spans="2:10" ht="15.75" customHeight="1" x14ac:dyDescent="0.25">
      <c r="B96" s="59"/>
      <c r="D96" s="56">
        <v>13</v>
      </c>
      <c r="H96" s="57"/>
      <c r="I96" s="58"/>
    </row>
    <row r="97" spans="2:10" ht="15.75" customHeight="1" x14ac:dyDescent="0.25">
      <c r="B97" s="59"/>
      <c r="D97" s="56">
        <v>14</v>
      </c>
      <c r="H97" s="57"/>
      <c r="I97" s="58"/>
    </row>
    <row r="98" spans="2:10" ht="15.75" customHeight="1" x14ac:dyDescent="0.25">
      <c r="B98" s="59"/>
      <c r="D98" s="56">
        <v>15</v>
      </c>
      <c r="H98" s="57"/>
      <c r="I98" s="58"/>
    </row>
    <row r="99" spans="2:10" ht="15.75" customHeight="1" x14ac:dyDescent="0.25">
      <c r="B99" s="59"/>
      <c r="D99" s="56">
        <v>16</v>
      </c>
      <c r="H99" s="57"/>
      <c r="I99" s="58"/>
    </row>
    <row r="100" spans="2:10" ht="15.75" customHeight="1" x14ac:dyDescent="0.25">
      <c r="B100" s="59"/>
      <c r="D100" s="56">
        <v>17</v>
      </c>
      <c r="H100" s="57"/>
      <c r="I100" s="58"/>
    </row>
    <row r="101" spans="2:10" ht="15.75" customHeight="1" x14ac:dyDescent="0.25">
      <c r="B101" s="59"/>
      <c r="D101" s="56">
        <v>18</v>
      </c>
      <c r="H101" s="57"/>
      <c r="I101" s="58"/>
    </row>
    <row r="102" spans="2:10" ht="15.75" customHeight="1" x14ac:dyDescent="0.25">
      <c r="B102" s="59"/>
      <c r="D102" s="56">
        <v>19</v>
      </c>
      <c r="H102" s="57"/>
      <c r="I102" s="58"/>
    </row>
    <row r="103" spans="2:10" ht="15.75" customHeight="1" x14ac:dyDescent="0.25">
      <c r="B103" s="59"/>
      <c r="D103" s="56">
        <v>20</v>
      </c>
      <c r="H103" s="57"/>
      <c r="I103" s="58"/>
    </row>
    <row r="104" spans="2:10" ht="15.75" customHeight="1" x14ac:dyDescent="0.25">
      <c r="B104" s="59"/>
      <c r="D104" s="56">
        <v>21</v>
      </c>
      <c r="H104" s="57"/>
      <c r="I104" s="58"/>
    </row>
    <row r="105" spans="2:10" ht="15.75" customHeight="1" x14ac:dyDescent="0.25">
      <c r="B105" s="59"/>
      <c r="D105" s="56">
        <v>22</v>
      </c>
      <c r="H105" s="57"/>
      <c r="I105" s="58"/>
    </row>
    <row r="106" spans="2:10" ht="15.75" customHeight="1" x14ac:dyDescent="0.25">
      <c r="B106" s="59"/>
      <c r="D106" s="56">
        <v>23</v>
      </c>
      <c r="H106" s="57"/>
      <c r="I106" s="58"/>
    </row>
    <row r="107" spans="2:10" ht="15.75" customHeight="1" x14ac:dyDescent="0.25">
      <c r="B107" s="59"/>
      <c r="D107" s="56">
        <v>24</v>
      </c>
      <c r="H107" s="57"/>
      <c r="I107" s="58"/>
    </row>
    <row r="108" spans="2:10" ht="15.75" customHeight="1" x14ac:dyDescent="0.25">
      <c r="B108" s="59"/>
      <c r="D108" s="56">
        <v>25</v>
      </c>
      <c r="H108" s="57"/>
      <c r="I108" s="58"/>
    </row>
    <row r="109" spans="2:10" ht="15.75" customHeight="1" x14ac:dyDescent="0.25">
      <c r="B109" s="60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I109*Ingresos!$D$3</f>
        <v>0</v>
      </c>
    </row>
    <row r="110" spans="2:10" ht="15" customHeight="1" x14ac:dyDescent="0.25">
      <c r="B110" s="54" t="s">
        <v>19</v>
      </c>
      <c r="D110" s="56">
        <v>1</v>
      </c>
      <c r="H110" s="57"/>
      <c r="I110" s="58"/>
    </row>
    <row r="111" spans="2:10" ht="15" customHeight="1" x14ac:dyDescent="0.25">
      <c r="B111" s="59"/>
      <c r="D111" s="56">
        <v>2</v>
      </c>
      <c r="H111" s="57"/>
      <c r="I111" s="58"/>
    </row>
    <row r="112" spans="2:10" ht="15" customHeight="1" x14ac:dyDescent="0.25">
      <c r="B112" s="59"/>
      <c r="D112" s="56">
        <v>3</v>
      </c>
      <c r="H112" s="57"/>
      <c r="I112" s="58"/>
    </row>
    <row r="113" spans="2:9" ht="15" customHeight="1" x14ac:dyDescent="0.25">
      <c r="B113" s="59"/>
      <c r="D113" s="56">
        <v>4</v>
      </c>
      <c r="H113" s="57"/>
      <c r="I113" s="58"/>
    </row>
    <row r="114" spans="2:9" ht="15" customHeight="1" x14ac:dyDescent="0.25">
      <c r="B114" s="59"/>
      <c r="D114" s="56">
        <v>5</v>
      </c>
      <c r="H114" s="57"/>
      <c r="I114" s="58"/>
    </row>
    <row r="115" spans="2:9" ht="15" customHeight="1" x14ac:dyDescent="0.25">
      <c r="B115" s="59"/>
      <c r="D115" s="56">
        <v>6</v>
      </c>
      <c r="H115" s="57"/>
      <c r="I115" s="58"/>
    </row>
    <row r="116" spans="2:9" ht="15" customHeight="1" x14ac:dyDescent="0.25">
      <c r="B116" s="59"/>
      <c r="D116" s="56">
        <v>7</v>
      </c>
      <c r="H116" s="57"/>
      <c r="I116" s="58"/>
    </row>
    <row r="117" spans="2:9" ht="15" customHeight="1" x14ac:dyDescent="0.25">
      <c r="B117" s="59"/>
      <c r="D117" s="56">
        <v>8</v>
      </c>
      <c r="H117" s="57"/>
      <c r="I117" s="58"/>
    </row>
    <row r="118" spans="2:9" ht="15" customHeight="1" x14ac:dyDescent="0.25">
      <c r="B118" s="59"/>
      <c r="D118" s="56">
        <v>9</v>
      </c>
      <c r="H118" s="57"/>
      <c r="I118" s="58"/>
    </row>
    <row r="119" spans="2:9" ht="15" customHeight="1" x14ac:dyDescent="0.25">
      <c r="B119" s="59"/>
      <c r="D119" s="56">
        <v>10</v>
      </c>
      <c r="H119" s="57"/>
      <c r="I119" s="58"/>
    </row>
    <row r="120" spans="2:9" ht="15" customHeight="1" x14ac:dyDescent="0.25">
      <c r="B120" s="59"/>
      <c r="D120" s="56">
        <v>11</v>
      </c>
      <c r="H120" s="57"/>
      <c r="I120" s="58"/>
    </row>
    <row r="121" spans="2:9" ht="15" customHeight="1" x14ac:dyDescent="0.25">
      <c r="B121" s="59"/>
      <c r="D121" s="56">
        <v>12</v>
      </c>
      <c r="H121" s="57"/>
      <c r="I121" s="58"/>
    </row>
    <row r="122" spans="2:9" ht="15" customHeight="1" x14ac:dyDescent="0.25">
      <c r="B122" s="59"/>
      <c r="D122" s="56">
        <v>13</v>
      </c>
      <c r="H122" s="57"/>
      <c r="I122" s="58"/>
    </row>
    <row r="123" spans="2:9" ht="15" customHeight="1" x14ac:dyDescent="0.25">
      <c r="B123" s="59"/>
      <c r="D123" s="56">
        <v>14</v>
      </c>
      <c r="H123" s="57"/>
      <c r="I123" s="58"/>
    </row>
    <row r="124" spans="2:9" ht="15" customHeight="1" x14ac:dyDescent="0.25">
      <c r="B124" s="59"/>
      <c r="D124" s="56">
        <v>15</v>
      </c>
      <c r="H124" s="57"/>
      <c r="I124" s="58"/>
    </row>
    <row r="125" spans="2:9" ht="15" customHeight="1" x14ac:dyDescent="0.25">
      <c r="B125" s="59"/>
      <c r="D125" s="56">
        <v>16</v>
      </c>
      <c r="H125" s="57"/>
      <c r="I125" s="58"/>
    </row>
    <row r="126" spans="2:9" ht="15" customHeight="1" x14ac:dyDescent="0.25">
      <c r="B126" s="59"/>
      <c r="D126" s="56">
        <v>17</v>
      </c>
      <c r="H126" s="57"/>
      <c r="I126" s="58"/>
    </row>
    <row r="127" spans="2:9" ht="15" customHeight="1" x14ac:dyDescent="0.25">
      <c r="B127" s="59"/>
      <c r="D127" s="56">
        <v>18</v>
      </c>
      <c r="H127" s="57"/>
      <c r="I127" s="58"/>
    </row>
    <row r="128" spans="2:9" ht="15" customHeight="1" x14ac:dyDescent="0.25">
      <c r="B128" s="59"/>
      <c r="D128" s="56">
        <v>19</v>
      </c>
      <c r="H128" s="57"/>
      <c r="I128" s="58"/>
    </row>
    <row r="129" spans="2:10" ht="15" customHeight="1" x14ac:dyDescent="0.25">
      <c r="B129" s="59"/>
      <c r="D129" s="56">
        <v>20</v>
      </c>
      <c r="H129" s="57"/>
      <c r="I129" s="58"/>
    </row>
    <row r="130" spans="2:10" ht="15" customHeight="1" x14ac:dyDescent="0.25">
      <c r="B130" s="59"/>
      <c r="D130" s="56">
        <v>21</v>
      </c>
      <c r="H130" s="57"/>
      <c r="I130" s="58"/>
    </row>
    <row r="131" spans="2:10" ht="15" customHeight="1" x14ac:dyDescent="0.25">
      <c r="B131" s="59"/>
      <c r="D131" s="56">
        <v>22</v>
      </c>
      <c r="H131" s="57"/>
      <c r="I131" s="58"/>
    </row>
    <row r="132" spans="2:10" ht="15" customHeight="1" x14ac:dyDescent="0.25">
      <c r="B132" s="59"/>
      <c r="D132" s="56">
        <v>23</v>
      </c>
      <c r="H132" s="57"/>
      <c r="I132" s="58"/>
    </row>
    <row r="133" spans="2:10" ht="15" customHeight="1" x14ac:dyDescent="0.25">
      <c r="B133" s="59"/>
      <c r="D133" s="56">
        <v>24</v>
      </c>
      <c r="H133" s="57"/>
      <c r="I133" s="58"/>
    </row>
    <row r="134" spans="2:10" ht="15" customHeight="1" x14ac:dyDescent="0.25">
      <c r="B134" s="59"/>
      <c r="D134" s="56">
        <v>25</v>
      </c>
      <c r="H134" s="57"/>
      <c r="I134" s="58"/>
    </row>
    <row r="135" spans="2:10" ht="15" customHeight="1" x14ac:dyDescent="0.25">
      <c r="B135" s="59"/>
      <c r="D135" s="56">
        <v>26</v>
      </c>
      <c r="H135" s="57"/>
      <c r="I135" s="58"/>
    </row>
    <row r="136" spans="2:10" ht="15" customHeight="1" x14ac:dyDescent="0.25">
      <c r="B136" s="59"/>
      <c r="D136" s="56">
        <v>27</v>
      </c>
      <c r="H136" s="57"/>
      <c r="I136" s="58"/>
    </row>
    <row r="137" spans="2:10" ht="15" customHeight="1" x14ac:dyDescent="0.25">
      <c r="B137" s="60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I137*Ingresos!$D$3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5000000}"/>
  <mergeCells count="6">
    <mergeCell ref="C137:G137"/>
    <mergeCell ref="B4:B30"/>
    <mergeCell ref="D30:G30"/>
    <mergeCell ref="C56:G56"/>
    <mergeCell ref="C83:G83"/>
    <mergeCell ref="C109:G109"/>
  </mergeCells>
  <pageMargins left="0.7" right="0.7" top="0.75" bottom="0.75" header="0" footer="0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000"/>
  <sheetViews>
    <sheetView workbookViewId="0">
      <pane ySplit="3" topLeftCell="A4" activePane="bottomLeft" state="frozen"/>
      <selection pane="bottomLeft" activeCell="C4" sqref="C4:J10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10" x14ac:dyDescent="0.25">
      <c r="I1" s="49">
        <f>I2*Ingresos!B3</f>
        <v>710.45799999999997</v>
      </c>
    </row>
    <row r="2" spans="2:10" x14ac:dyDescent="0.25">
      <c r="H2" s="50">
        <f t="shared" ref="H2:I2" si="0">H30+H56+H83+H109+H137</f>
        <v>500</v>
      </c>
      <c r="I2" s="51">
        <f t="shared" si="0"/>
        <v>20</v>
      </c>
    </row>
    <row r="3" spans="2:10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10" ht="15" customHeight="1" x14ac:dyDescent="0.2">
      <c r="B4" s="113" t="s">
        <v>15</v>
      </c>
      <c r="C4" s="76">
        <v>43834</v>
      </c>
      <c r="D4" s="77">
        <v>1</v>
      </c>
      <c r="E4" s="80"/>
      <c r="F4" s="80"/>
      <c r="G4" s="80"/>
      <c r="H4" s="78">
        <v>500</v>
      </c>
      <c r="I4" s="79">
        <v>20</v>
      </c>
      <c r="J4" s="80"/>
    </row>
    <row r="5" spans="2:10" ht="14.25" x14ac:dyDescent="0.2">
      <c r="B5" s="114"/>
      <c r="C5" s="76">
        <v>43834</v>
      </c>
      <c r="D5" s="77">
        <v>2</v>
      </c>
      <c r="E5" s="80"/>
      <c r="F5" s="80"/>
      <c r="G5" s="80"/>
      <c r="H5" s="78"/>
      <c r="I5" s="79"/>
      <c r="J5" s="80"/>
    </row>
    <row r="6" spans="2:10" ht="14.25" x14ac:dyDescent="0.2">
      <c r="B6" s="114"/>
      <c r="C6" s="76"/>
      <c r="D6" s="77">
        <v>3</v>
      </c>
      <c r="E6" s="80"/>
      <c r="F6" s="80"/>
      <c r="G6" s="80"/>
      <c r="H6" s="78"/>
      <c r="I6" s="79"/>
      <c r="J6" s="80"/>
    </row>
    <row r="7" spans="2:10" ht="14.25" x14ac:dyDescent="0.2">
      <c r="B7" s="114"/>
      <c r="C7" s="76"/>
      <c r="D7" s="77">
        <v>4</v>
      </c>
      <c r="E7" s="80"/>
      <c r="F7" s="80"/>
      <c r="G7" s="80"/>
      <c r="H7" s="78"/>
      <c r="I7" s="79"/>
      <c r="J7" s="80"/>
    </row>
    <row r="8" spans="2:10" ht="14.25" x14ac:dyDescent="0.2">
      <c r="B8" s="114"/>
      <c r="C8" s="76"/>
      <c r="D8" s="77">
        <v>5</v>
      </c>
      <c r="E8" s="80"/>
      <c r="F8" s="80"/>
      <c r="G8" s="80"/>
      <c r="H8" s="78"/>
      <c r="I8" s="79"/>
      <c r="J8" s="80"/>
    </row>
    <row r="9" spans="2:10" ht="14.25" x14ac:dyDescent="0.2">
      <c r="B9" s="114"/>
      <c r="C9" s="76"/>
      <c r="D9" s="77">
        <v>6</v>
      </c>
      <c r="E9" s="80"/>
      <c r="F9" s="80"/>
      <c r="G9" s="80"/>
      <c r="H9" s="78"/>
      <c r="I9" s="79"/>
      <c r="J9" s="80"/>
    </row>
    <row r="10" spans="2:10" ht="14.25" x14ac:dyDescent="0.2">
      <c r="B10" s="114"/>
      <c r="C10" s="76"/>
      <c r="D10" s="77">
        <v>7</v>
      </c>
      <c r="E10" s="80"/>
      <c r="F10" s="80"/>
      <c r="G10" s="80"/>
      <c r="H10" s="78"/>
      <c r="I10" s="79"/>
      <c r="J10" s="80"/>
    </row>
    <row r="11" spans="2:10" x14ac:dyDescent="0.25">
      <c r="B11" s="114"/>
      <c r="C11" s="55"/>
      <c r="D11" s="56">
        <v>8</v>
      </c>
      <c r="H11" s="57"/>
      <c r="I11" s="58"/>
    </row>
    <row r="12" spans="2:10" x14ac:dyDescent="0.25">
      <c r="B12" s="114"/>
      <c r="C12" s="55"/>
      <c r="D12" s="56">
        <v>9</v>
      </c>
      <c r="H12" s="57"/>
      <c r="I12" s="58"/>
    </row>
    <row r="13" spans="2:10" x14ac:dyDescent="0.25">
      <c r="B13" s="114"/>
      <c r="C13" s="55"/>
      <c r="D13" s="56">
        <v>10</v>
      </c>
      <c r="H13" s="57"/>
      <c r="I13" s="58"/>
    </row>
    <row r="14" spans="2:10" x14ac:dyDescent="0.25">
      <c r="B14" s="114"/>
      <c r="C14" s="55"/>
      <c r="D14" s="56">
        <v>11</v>
      </c>
      <c r="H14" s="57"/>
      <c r="I14" s="58"/>
    </row>
    <row r="15" spans="2:10" x14ac:dyDescent="0.25">
      <c r="B15" s="114"/>
      <c r="C15" s="55"/>
      <c r="D15" s="56">
        <v>12</v>
      </c>
      <c r="H15" s="57"/>
      <c r="I15" s="58"/>
    </row>
    <row r="16" spans="2:10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500</v>
      </c>
      <c r="I30" s="63">
        <f t="shared" si="1"/>
        <v>20</v>
      </c>
      <c r="J30" s="69">
        <f>I30*Ingresos!$E$3</f>
        <v>714.08749896134009</v>
      </c>
    </row>
    <row r="31" spans="2:10" ht="15" customHeight="1" x14ac:dyDescent="0.25">
      <c r="B31" s="113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4"/>
      <c r="C32" s="55"/>
      <c r="D32" s="56">
        <v>2</v>
      </c>
      <c r="H32" s="57"/>
      <c r="I32" s="58"/>
    </row>
    <row r="33" spans="2:9" ht="15.75" customHeight="1" x14ac:dyDescent="0.25">
      <c r="B33" s="114"/>
      <c r="C33" s="55"/>
      <c r="D33" s="56">
        <v>3</v>
      </c>
      <c r="H33" s="57"/>
      <c r="I33" s="58"/>
    </row>
    <row r="34" spans="2:9" ht="15.75" customHeight="1" x14ac:dyDescent="0.25">
      <c r="B34" s="114"/>
      <c r="C34" s="55"/>
      <c r="D34" s="56">
        <v>4</v>
      </c>
      <c r="H34" s="57"/>
      <c r="I34" s="58"/>
    </row>
    <row r="35" spans="2:9" ht="15.75" customHeight="1" x14ac:dyDescent="0.25">
      <c r="B35" s="114"/>
      <c r="C35" s="55"/>
      <c r="D35" s="56">
        <v>5</v>
      </c>
      <c r="H35" s="57"/>
      <c r="I35" s="58"/>
    </row>
    <row r="36" spans="2:9" ht="15.75" customHeight="1" x14ac:dyDescent="0.25">
      <c r="B36" s="114"/>
      <c r="C36" s="55"/>
      <c r="D36" s="56">
        <v>6</v>
      </c>
      <c r="H36" s="57"/>
      <c r="I36" s="58"/>
    </row>
    <row r="37" spans="2:9" ht="15.75" customHeight="1" x14ac:dyDescent="0.25">
      <c r="B37" s="114"/>
      <c r="C37" s="55"/>
      <c r="D37" s="56">
        <v>7</v>
      </c>
      <c r="H37" s="57"/>
      <c r="I37" s="58"/>
    </row>
    <row r="38" spans="2:9" ht="15.75" customHeight="1" x14ac:dyDescent="0.25">
      <c r="B38" s="114"/>
      <c r="C38" s="55"/>
      <c r="D38" s="56">
        <v>8</v>
      </c>
      <c r="H38" s="57"/>
      <c r="I38" s="58"/>
    </row>
    <row r="39" spans="2:9" ht="15.75" customHeight="1" x14ac:dyDescent="0.25">
      <c r="B39" s="114"/>
      <c r="C39" s="55"/>
      <c r="D39" s="56">
        <v>9</v>
      </c>
      <c r="H39" s="57"/>
      <c r="I39" s="58"/>
    </row>
    <row r="40" spans="2:9" ht="15.75" customHeight="1" x14ac:dyDescent="0.25">
      <c r="B40" s="114"/>
      <c r="C40" s="55"/>
      <c r="D40" s="56">
        <v>10</v>
      </c>
      <c r="H40" s="57"/>
      <c r="I40" s="58"/>
    </row>
    <row r="41" spans="2:9" ht="15.75" customHeight="1" x14ac:dyDescent="0.25">
      <c r="B41" s="114"/>
      <c r="C41" s="55"/>
      <c r="D41" s="56">
        <v>11</v>
      </c>
      <c r="H41" s="57"/>
      <c r="I41" s="58"/>
    </row>
    <row r="42" spans="2:9" ht="15.75" customHeight="1" x14ac:dyDescent="0.25">
      <c r="B42" s="114"/>
      <c r="C42" s="55"/>
      <c r="D42" s="56">
        <v>12</v>
      </c>
      <c r="H42" s="57"/>
      <c r="I42" s="58"/>
    </row>
    <row r="43" spans="2:9" ht="15.75" customHeight="1" x14ac:dyDescent="0.25">
      <c r="B43" s="114"/>
      <c r="C43" s="55"/>
      <c r="D43" s="56">
        <v>13</v>
      </c>
      <c r="H43" s="57"/>
      <c r="I43" s="58"/>
    </row>
    <row r="44" spans="2:9" ht="15.75" customHeight="1" x14ac:dyDescent="0.25">
      <c r="B44" s="114"/>
      <c r="C44" s="55"/>
      <c r="D44" s="56">
        <v>14</v>
      </c>
      <c r="H44" s="57"/>
      <c r="I44" s="58"/>
    </row>
    <row r="45" spans="2:9" ht="15.75" customHeight="1" x14ac:dyDescent="0.25">
      <c r="B45" s="114"/>
      <c r="C45" s="55"/>
      <c r="D45" s="56">
        <v>15</v>
      </c>
      <c r="H45" s="57"/>
      <c r="I45" s="58"/>
    </row>
    <row r="46" spans="2:9" ht="15.75" customHeight="1" x14ac:dyDescent="0.25">
      <c r="B46" s="114"/>
      <c r="C46" s="55"/>
      <c r="D46" s="56">
        <v>16</v>
      </c>
      <c r="H46" s="57"/>
      <c r="I46" s="58"/>
    </row>
    <row r="47" spans="2:9" ht="15.75" customHeight="1" x14ac:dyDescent="0.25">
      <c r="B47" s="114"/>
      <c r="C47" s="55"/>
      <c r="D47" s="56">
        <v>17</v>
      </c>
      <c r="H47" s="57"/>
      <c r="I47" s="58"/>
    </row>
    <row r="48" spans="2:9" ht="15.75" customHeight="1" x14ac:dyDescent="0.25">
      <c r="B48" s="114"/>
      <c r="D48" s="56">
        <v>18</v>
      </c>
      <c r="H48" s="57"/>
      <c r="I48" s="58"/>
    </row>
    <row r="49" spans="2:10" ht="15.75" customHeight="1" x14ac:dyDescent="0.25">
      <c r="B49" s="114"/>
      <c r="D49" s="56">
        <v>19</v>
      </c>
      <c r="H49" s="57"/>
      <c r="I49" s="58"/>
    </row>
    <row r="50" spans="2:10" ht="15.75" customHeight="1" x14ac:dyDescent="0.25">
      <c r="B50" s="114"/>
      <c r="D50" s="56">
        <v>20</v>
      </c>
      <c r="H50" s="57"/>
      <c r="I50" s="58"/>
    </row>
    <row r="51" spans="2:10" ht="15.75" customHeight="1" x14ac:dyDescent="0.25">
      <c r="B51" s="114"/>
      <c r="D51" s="56">
        <v>21</v>
      </c>
      <c r="H51" s="57"/>
      <c r="I51" s="58"/>
    </row>
    <row r="52" spans="2:10" ht="15.75" customHeight="1" x14ac:dyDescent="0.25">
      <c r="B52" s="114"/>
      <c r="D52" s="56">
        <v>22</v>
      </c>
      <c r="H52" s="57"/>
      <c r="I52" s="58"/>
    </row>
    <row r="53" spans="2:10" ht="15.75" customHeight="1" x14ac:dyDescent="0.25">
      <c r="B53" s="114"/>
      <c r="D53" s="56">
        <v>23</v>
      </c>
      <c r="H53" s="57"/>
      <c r="I53" s="58"/>
    </row>
    <row r="54" spans="2:10" ht="15.75" customHeight="1" x14ac:dyDescent="0.25">
      <c r="B54" s="114"/>
      <c r="D54" s="56">
        <v>24</v>
      </c>
      <c r="H54" s="57"/>
      <c r="I54" s="58"/>
    </row>
    <row r="55" spans="2:10" ht="15.75" customHeight="1" x14ac:dyDescent="0.25">
      <c r="B55" s="114"/>
      <c r="D55" s="56">
        <v>25</v>
      </c>
      <c r="H55" s="57"/>
      <c r="I55" s="58"/>
    </row>
    <row r="56" spans="2:10" ht="15.75" customHeight="1" x14ac:dyDescent="0.25">
      <c r="B56" s="115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I56*Ingresos!$E$3</f>
        <v>0</v>
      </c>
    </row>
    <row r="57" spans="2:10" ht="15" customHeight="1" x14ac:dyDescent="0.25">
      <c r="B57" s="113" t="s">
        <v>17</v>
      </c>
      <c r="D57" s="56">
        <v>1</v>
      </c>
      <c r="H57" s="57"/>
      <c r="I57" s="58"/>
    </row>
    <row r="58" spans="2:10" ht="15.75" customHeight="1" x14ac:dyDescent="0.25">
      <c r="B58" s="114"/>
      <c r="D58" s="56">
        <v>2</v>
      </c>
      <c r="H58" s="57"/>
      <c r="I58" s="58"/>
    </row>
    <row r="59" spans="2:10" ht="15.75" customHeight="1" x14ac:dyDescent="0.25">
      <c r="B59" s="114"/>
      <c r="D59" s="56">
        <v>3</v>
      </c>
      <c r="H59" s="57"/>
      <c r="I59" s="58"/>
    </row>
    <row r="60" spans="2:10" ht="15.75" customHeight="1" x14ac:dyDescent="0.25">
      <c r="B60" s="114"/>
      <c r="D60" s="56">
        <v>4</v>
      </c>
      <c r="H60" s="57"/>
      <c r="I60" s="58"/>
    </row>
    <row r="61" spans="2:10" ht="15.75" customHeight="1" x14ac:dyDescent="0.25">
      <c r="B61" s="114"/>
      <c r="D61" s="56">
        <v>5</v>
      </c>
      <c r="H61" s="57"/>
      <c r="I61" s="58"/>
    </row>
    <row r="62" spans="2:10" ht="15.75" customHeight="1" x14ac:dyDescent="0.25">
      <c r="B62" s="114"/>
      <c r="D62" s="56">
        <v>6</v>
      </c>
      <c r="H62" s="57"/>
      <c r="I62" s="58"/>
    </row>
    <row r="63" spans="2:10" ht="15.75" customHeight="1" x14ac:dyDescent="0.25">
      <c r="B63" s="114"/>
      <c r="D63" s="56">
        <v>7</v>
      </c>
      <c r="H63" s="57"/>
      <c r="I63" s="58"/>
    </row>
    <row r="64" spans="2:10" ht="15.75" customHeight="1" x14ac:dyDescent="0.25">
      <c r="B64" s="114"/>
      <c r="D64" s="56">
        <v>8</v>
      </c>
      <c r="H64" s="57"/>
      <c r="I64" s="58"/>
    </row>
    <row r="65" spans="2:9" ht="15.75" customHeight="1" x14ac:dyDescent="0.25">
      <c r="B65" s="114"/>
      <c r="D65" s="56">
        <v>9</v>
      </c>
      <c r="H65" s="57"/>
      <c r="I65" s="58"/>
    </row>
    <row r="66" spans="2:9" ht="15.75" customHeight="1" x14ac:dyDescent="0.25">
      <c r="B66" s="114"/>
      <c r="D66" s="56">
        <v>10</v>
      </c>
      <c r="H66" s="57"/>
      <c r="I66" s="58"/>
    </row>
    <row r="67" spans="2:9" ht="15.75" customHeight="1" x14ac:dyDescent="0.25">
      <c r="B67" s="114"/>
      <c r="D67" s="56">
        <v>11</v>
      </c>
      <c r="H67" s="57"/>
      <c r="I67" s="58"/>
    </row>
    <row r="68" spans="2:9" ht="15.75" customHeight="1" x14ac:dyDescent="0.25">
      <c r="B68" s="114"/>
      <c r="D68" s="56">
        <v>12</v>
      </c>
      <c r="H68" s="57"/>
      <c r="I68" s="58"/>
    </row>
    <row r="69" spans="2:9" ht="15.75" customHeight="1" x14ac:dyDescent="0.25">
      <c r="B69" s="114"/>
      <c r="D69" s="56">
        <v>13</v>
      </c>
      <c r="H69" s="57"/>
      <c r="I69" s="58"/>
    </row>
    <row r="70" spans="2:9" ht="15.75" customHeight="1" x14ac:dyDescent="0.25">
      <c r="B70" s="114"/>
      <c r="D70" s="56">
        <v>14</v>
      </c>
      <c r="H70" s="57"/>
      <c r="I70" s="58"/>
    </row>
    <row r="71" spans="2:9" ht="15.75" customHeight="1" x14ac:dyDescent="0.25">
      <c r="B71" s="114"/>
      <c r="D71" s="56">
        <v>15</v>
      </c>
      <c r="H71" s="57"/>
      <c r="I71" s="58"/>
    </row>
    <row r="72" spans="2:9" ht="15.75" customHeight="1" x14ac:dyDescent="0.25">
      <c r="B72" s="114"/>
      <c r="D72" s="56">
        <v>16</v>
      </c>
      <c r="H72" s="57"/>
      <c r="I72" s="58"/>
    </row>
    <row r="73" spans="2:9" ht="15.75" customHeight="1" x14ac:dyDescent="0.25">
      <c r="B73" s="114"/>
      <c r="D73" s="56">
        <v>17</v>
      </c>
      <c r="H73" s="57"/>
      <c r="I73" s="58"/>
    </row>
    <row r="74" spans="2:9" ht="15.75" customHeight="1" x14ac:dyDescent="0.25">
      <c r="B74" s="114"/>
      <c r="D74" s="56">
        <v>18</v>
      </c>
      <c r="H74" s="57"/>
      <c r="I74" s="58"/>
    </row>
    <row r="75" spans="2:9" ht="15.75" customHeight="1" x14ac:dyDescent="0.25">
      <c r="B75" s="114"/>
      <c r="D75" s="56">
        <v>19</v>
      </c>
      <c r="H75" s="57"/>
      <c r="I75" s="58"/>
    </row>
    <row r="76" spans="2:9" ht="15.75" customHeight="1" x14ac:dyDescent="0.25">
      <c r="B76" s="114"/>
      <c r="D76" s="56">
        <v>20</v>
      </c>
      <c r="H76" s="57"/>
      <c r="I76" s="58"/>
    </row>
    <row r="77" spans="2:9" ht="15.75" customHeight="1" x14ac:dyDescent="0.25">
      <c r="B77" s="114"/>
      <c r="D77" s="56">
        <v>21</v>
      </c>
      <c r="H77" s="57"/>
      <c r="I77" s="58"/>
    </row>
    <row r="78" spans="2:9" ht="15.75" customHeight="1" x14ac:dyDescent="0.25">
      <c r="B78" s="114"/>
      <c r="D78" s="56">
        <v>22</v>
      </c>
      <c r="H78" s="57"/>
      <c r="I78" s="58"/>
    </row>
    <row r="79" spans="2:9" ht="15.75" customHeight="1" x14ac:dyDescent="0.25">
      <c r="B79" s="114"/>
      <c r="D79" s="56">
        <v>23</v>
      </c>
      <c r="H79" s="57"/>
      <c r="I79" s="58"/>
    </row>
    <row r="80" spans="2:9" ht="15.75" customHeight="1" x14ac:dyDescent="0.25">
      <c r="B80" s="114"/>
      <c r="D80" s="56">
        <v>24</v>
      </c>
      <c r="H80" s="57"/>
      <c r="I80" s="58"/>
    </row>
    <row r="81" spans="2:10" ht="15.75" customHeight="1" x14ac:dyDescent="0.25">
      <c r="B81" s="114"/>
      <c r="D81" s="56">
        <v>25</v>
      </c>
      <c r="H81" s="57"/>
      <c r="I81" s="58"/>
    </row>
    <row r="82" spans="2:10" ht="15.75" customHeight="1" x14ac:dyDescent="0.25">
      <c r="B82" s="114"/>
      <c r="D82" s="56">
        <v>26</v>
      </c>
      <c r="H82" s="57"/>
      <c r="I82" s="58"/>
    </row>
    <row r="83" spans="2:10" ht="15.75" customHeight="1" x14ac:dyDescent="0.25">
      <c r="B83" s="115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I83*Ingresos!$E$3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I109*Ingresos!$E$3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I137*Ingresos!$E$3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6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000"/>
  <sheetViews>
    <sheetView workbookViewId="0">
      <pane ySplit="3" topLeftCell="A4" activePane="bottomLeft" state="frozen"/>
      <selection pane="bottomLeft" activeCell="F11" sqref="F11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">
      <c r="B4" s="113" t="s">
        <v>15</v>
      </c>
      <c r="C4" s="76">
        <v>43834</v>
      </c>
      <c r="D4" s="77">
        <v>1</v>
      </c>
      <c r="E4" s="80"/>
      <c r="F4" s="80"/>
      <c r="G4" s="80"/>
      <c r="H4" s="78"/>
      <c r="I4" s="79"/>
    </row>
    <row r="5" spans="2:9" ht="14.25" x14ac:dyDescent="0.2">
      <c r="B5" s="114"/>
      <c r="C5" s="76">
        <v>43834</v>
      </c>
      <c r="D5" s="77">
        <v>2</v>
      </c>
      <c r="E5" s="80"/>
      <c r="F5" s="80"/>
      <c r="G5" s="80"/>
      <c r="H5" s="78"/>
      <c r="I5" s="79"/>
    </row>
    <row r="6" spans="2:9" ht="14.25" x14ac:dyDescent="0.2">
      <c r="B6" s="114"/>
      <c r="C6" s="76"/>
      <c r="D6" s="77">
        <v>3</v>
      </c>
      <c r="E6" s="80"/>
      <c r="F6" s="80"/>
      <c r="G6" s="80"/>
      <c r="H6" s="78"/>
      <c r="I6" s="79"/>
    </row>
    <row r="7" spans="2:9" ht="14.25" x14ac:dyDescent="0.2">
      <c r="B7" s="114"/>
      <c r="C7" s="76"/>
      <c r="D7" s="77">
        <v>4</v>
      </c>
      <c r="E7" s="80"/>
      <c r="F7" s="80"/>
      <c r="G7" s="80"/>
      <c r="H7" s="78"/>
      <c r="I7" s="79"/>
    </row>
    <row r="8" spans="2:9" ht="14.25" x14ac:dyDescent="0.2">
      <c r="B8" s="114"/>
      <c r="C8" s="76"/>
      <c r="D8" s="77">
        <v>5</v>
      </c>
      <c r="E8" s="80"/>
      <c r="F8" s="80"/>
      <c r="G8" s="80"/>
      <c r="H8" s="78"/>
      <c r="I8" s="79"/>
    </row>
    <row r="9" spans="2:9" ht="14.25" x14ac:dyDescent="0.2">
      <c r="B9" s="114"/>
      <c r="C9" s="76"/>
      <c r="D9" s="77">
        <v>6</v>
      </c>
      <c r="E9" s="80"/>
      <c r="F9" s="80"/>
      <c r="G9" s="80"/>
      <c r="H9" s="78"/>
      <c r="I9" s="79"/>
    </row>
    <row r="10" spans="2:9" ht="14.25" x14ac:dyDescent="0.2">
      <c r="B10" s="114"/>
      <c r="C10" s="76"/>
      <c r="D10" s="77">
        <v>7</v>
      </c>
      <c r="E10" s="80"/>
      <c r="F10" s="80"/>
      <c r="G10" s="80"/>
      <c r="H10" s="78"/>
      <c r="I10" s="79"/>
    </row>
    <row r="11" spans="2:9" ht="14.25" x14ac:dyDescent="0.2">
      <c r="B11" s="114"/>
      <c r="C11" s="76"/>
      <c r="D11" s="77">
        <v>8</v>
      </c>
      <c r="E11" s="80"/>
      <c r="F11" s="80"/>
      <c r="G11" s="80"/>
      <c r="H11" s="78"/>
      <c r="I11" s="79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I30*Ingresos!$F$3</f>
        <v>0</v>
      </c>
    </row>
    <row r="31" spans="2:10" ht="15" customHeight="1" x14ac:dyDescent="0.25">
      <c r="B31" s="54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59"/>
      <c r="C32" s="55"/>
      <c r="D32" s="56">
        <v>2</v>
      </c>
      <c r="H32" s="57"/>
      <c r="I32" s="58"/>
    </row>
    <row r="33" spans="2:9" ht="15.75" customHeight="1" x14ac:dyDescent="0.25">
      <c r="B33" s="59"/>
      <c r="C33" s="55"/>
      <c r="D33" s="56">
        <v>3</v>
      </c>
      <c r="H33" s="57"/>
      <c r="I33" s="58"/>
    </row>
    <row r="34" spans="2:9" ht="15.75" customHeight="1" x14ac:dyDescent="0.25">
      <c r="B34" s="59"/>
      <c r="C34" s="55"/>
      <c r="D34" s="56">
        <v>4</v>
      </c>
      <c r="H34" s="57"/>
      <c r="I34" s="58"/>
    </row>
    <row r="35" spans="2:9" ht="15.75" customHeight="1" x14ac:dyDescent="0.25">
      <c r="B35" s="59"/>
      <c r="C35" s="55"/>
      <c r="D35" s="56">
        <v>5</v>
      </c>
      <c r="H35" s="57"/>
      <c r="I35" s="58"/>
    </row>
    <row r="36" spans="2:9" ht="15.75" customHeight="1" x14ac:dyDescent="0.25">
      <c r="B36" s="59"/>
      <c r="C36" s="55"/>
      <c r="D36" s="56">
        <v>6</v>
      </c>
      <c r="H36" s="57"/>
      <c r="I36" s="58"/>
    </row>
    <row r="37" spans="2:9" ht="15.75" customHeight="1" x14ac:dyDescent="0.25">
      <c r="B37" s="59"/>
      <c r="C37" s="55"/>
      <c r="D37" s="56">
        <v>7</v>
      </c>
      <c r="H37" s="57"/>
      <c r="I37" s="58"/>
    </row>
    <row r="38" spans="2:9" ht="15.75" customHeight="1" x14ac:dyDescent="0.25">
      <c r="B38" s="59"/>
      <c r="C38" s="55"/>
      <c r="D38" s="56">
        <v>8</v>
      </c>
      <c r="H38" s="57"/>
      <c r="I38" s="58"/>
    </row>
    <row r="39" spans="2:9" ht="15.75" customHeight="1" x14ac:dyDescent="0.25">
      <c r="B39" s="59"/>
      <c r="C39" s="55"/>
      <c r="D39" s="56">
        <v>9</v>
      </c>
      <c r="H39" s="57"/>
      <c r="I39" s="58"/>
    </row>
    <row r="40" spans="2:9" ht="15.75" customHeight="1" x14ac:dyDescent="0.25">
      <c r="B40" s="59"/>
      <c r="C40" s="55"/>
      <c r="D40" s="56">
        <v>10</v>
      </c>
      <c r="H40" s="57"/>
      <c r="I40" s="58"/>
    </row>
    <row r="41" spans="2:9" ht="15.75" customHeight="1" x14ac:dyDescent="0.25">
      <c r="B41" s="59"/>
      <c r="C41" s="55"/>
      <c r="D41" s="56">
        <v>11</v>
      </c>
      <c r="H41" s="57"/>
      <c r="I41" s="58"/>
    </row>
    <row r="42" spans="2:9" ht="15.75" customHeight="1" x14ac:dyDescent="0.25">
      <c r="B42" s="59"/>
      <c r="C42" s="55"/>
      <c r="D42" s="56">
        <v>12</v>
      </c>
      <c r="H42" s="57"/>
      <c r="I42" s="58"/>
    </row>
    <row r="43" spans="2:9" ht="15.75" customHeight="1" x14ac:dyDescent="0.25">
      <c r="B43" s="59"/>
      <c r="C43" s="55"/>
      <c r="D43" s="56">
        <v>13</v>
      </c>
      <c r="H43" s="57"/>
      <c r="I43" s="58"/>
    </row>
    <row r="44" spans="2:9" ht="15.75" customHeight="1" x14ac:dyDescent="0.25">
      <c r="B44" s="59"/>
      <c r="C44" s="55"/>
      <c r="D44" s="56">
        <v>14</v>
      </c>
      <c r="H44" s="57"/>
      <c r="I44" s="58"/>
    </row>
    <row r="45" spans="2:9" ht="15.75" customHeight="1" x14ac:dyDescent="0.25">
      <c r="B45" s="59"/>
      <c r="C45" s="55"/>
      <c r="D45" s="56">
        <v>15</v>
      </c>
      <c r="H45" s="57"/>
      <c r="I45" s="58"/>
    </row>
    <row r="46" spans="2:9" ht="15.75" customHeight="1" x14ac:dyDescent="0.25">
      <c r="B46" s="59"/>
      <c r="C46" s="55"/>
      <c r="D46" s="56">
        <v>16</v>
      </c>
      <c r="H46" s="57"/>
      <c r="I46" s="58"/>
    </row>
    <row r="47" spans="2:9" ht="15.75" customHeight="1" x14ac:dyDescent="0.25">
      <c r="B47" s="59"/>
      <c r="C47" s="55"/>
      <c r="D47" s="56">
        <v>17</v>
      </c>
      <c r="H47" s="57"/>
      <c r="I47" s="58"/>
    </row>
    <row r="48" spans="2:9" ht="15.75" customHeight="1" x14ac:dyDescent="0.25">
      <c r="B48" s="59"/>
      <c r="D48" s="56">
        <v>18</v>
      </c>
      <c r="H48" s="57"/>
      <c r="I48" s="58"/>
    </row>
    <row r="49" spans="2:10" ht="15.75" customHeight="1" x14ac:dyDescent="0.25">
      <c r="B49" s="59"/>
      <c r="D49" s="56">
        <v>19</v>
      </c>
      <c r="H49" s="57"/>
      <c r="I49" s="58"/>
    </row>
    <row r="50" spans="2:10" ht="15.75" customHeight="1" x14ac:dyDescent="0.25">
      <c r="B50" s="59"/>
      <c r="D50" s="56">
        <v>20</v>
      </c>
      <c r="H50" s="57"/>
      <c r="I50" s="58"/>
    </row>
    <row r="51" spans="2:10" ht="15.75" customHeight="1" x14ac:dyDescent="0.25">
      <c r="B51" s="59"/>
      <c r="D51" s="56">
        <v>21</v>
      </c>
      <c r="H51" s="57"/>
      <c r="I51" s="58"/>
    </row>
    <row r="52" spans="2:10" ht="15.75" customHeight="1" x14ac:dyDescent="0.25">
      <c r="B52" s="59"/>
      <c r="D52" s="56">
        <v>22</v>
      </c>
      <c r="H52" s="57"/>
      <c r="I52" s="58"/>
    </row>
    <row r="53" spans="2:10" ht="15.75" customHeight="1" x14ac:dyDescent="0.25">
      <c r="B53" s="59"/>
      <c r="D53" s="56">
        <v>23</v>
      </c>
      <c r="H53" s="57"/>
      <c r="I53" s="58"/>
    </row>
    <row r="54" spans="2:10" ht="15.75" customHeight="1" x14ac:dyDescent="0.25">
      <c r="B54" s="59"/>
      <c r="D54" s="56">
        <v>24</v>
      </c>
      <c r="H54" s="57"/>
      <c r="I54" s="58"/>
    </row>
    <row r="55" spans="2:10" ht="15.75" customHeight="1" x14ac:dyDescent="0.25">
      <c r="B55" s="59"/>
      <c r="D55" s="56">
        <v>25</v>
      </c>
      <c r="H55" s="57"/>
      <c r="I55" s="58"/>
    </row>
    <row r="56" spans="2:10" ht="15.75" customHeight="1" x14ac:dyDescent="0.25">
      <c r="B56" s="60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I56*Ingresos!$F$3</f>
        <v>0</v>
      </c>
    </row>
    <row r="57" spans="2:10" ht="15" customHeight="1" x14ac:dyDescent="0.25">
      <c r="B57" s="54" t="s">
        <v>17</v>
      </c>
      <c r="D57" s="56">
        <v>1</v>
      </c>
      <c r="H57" s="57"/>
      <c r="I57" s="58"/>
    </row>
    <row r="58" spans="2:10" ht="15.75" customHeight="1" x14ac:dyDescent="0.25">
      <c r="B58" s="59"/>
      <c r="D58" s="56">
        <v>2</v>
      </c>
      <c r="H58" s="57"/>
      <c r="I58" s="58"/>
    </row>
    <row r="59" spans="2:10" ht="15.75" customHeight="1" x14ac:dyDescent="0.25">
      <c r="B59" s="59"/>
      <c r="D59" s="56">
        <v>3</v>
      </c>
      <c r="H59" s="57"/>
      <c r="I59" s="58"/>
    </row>
    <row r="60" spans="2:10" ht="15.75" customHeight="1" x14ac:dyDescent="0.25">
      <c r="B60" s="59"/>
      <c r="D60" s="56">
        <v>4</v>
      </c>
      <c r="H60" s="57"/>
      <c r="I60" s="58"/>
    </row>
    <row r="61" spans="2:10" ht="15.75" customHeight="1" x14ac:dyDescent="0.25">
      <c r="B61" s="59"/>
      <c r="D61" s="56">
        <v>5</v>
      </c>
      <c r="H61" s="57"/>
      <c r="I61" s="58"/>
    </row>
    <row r="62" spans="2:10" ht="15.75" customHeight="1" x14ac:dyDescent="0.25">
      <c r="B62" s="59"/>
      <c r="D62" s="56">
        <v>6</v>
      </c>
      <c r="H62" s="57"/>
      <c r="I62" s="58"/>
    </row>
    <row r="63" spans="2:10" ht="15.75" customHeight="1" x14ac:dyDescent="0.25">
      <c r="B63" s="59"/>
      <c r="D63" s="56">
        <v>7</v>
      </c>
      <c r="H63" s="57"/>
      <c r="I63" s="58"/>
    </row>
    <row r="64" spans="2:10" ht="15.75" customHeight="1" x14ac:dyDescent="0.25">
      <c r="B64" s="59"/>
      <c r="D64" s="56">
        <v>8</v>
      </c>
      <c r="H64" s="57"/>
      <c r="I64" s="58"/>
    </row>
    <row r="65" spans="2:9" ht="15.75" customHeight="1" x14ac:dyDescent="0.25">
      <c r="B65" s="59"/>
      <c r="D65" s="56">
        <v>9</v>
      </c>
      <c r="H65" s="57"/>
      <c r="I65" s="58"/>
    </row>
    <row r="66" spans="2:9" ht="15.75" customHeight="1" x14ac:dyDescent="0.25">
      <c r="B66" s="59"/>
      <c r="D66" s="56">
        <v>10</v>
      </c>
      <c r="H66" s="57"/>
      <c r="I66" s="58"/>
    </row>
    <row r="67" spans="2:9" ht="15.75" customHeight="1" x14ac:dyDescent="0.25">
      <c r="B67" s="59"/>
      <c r="D67" s="56">
        <v>11</v>
      </c>
      <c r="H67" s="57"/>
      <c r="I67" s="58"/>
    </row>
    <row r="68" spans="2:9" ht="15.75" customHeight="1" x14ac:dyDescent="0.25">
      <c r="B68" s="59"/>
      <c r="D68" s="56">
        <v>12</v>
      </c>
      <c r="H68" s="57"/>
      <c r="I68" s="58"/>
    </row>
    <row r="69" spans="2:9" ht="15.75" customHeight="1" x14ac:dyDescent="0.25">
      <c r="B69" s="59"/>
      <c r="D69" s="56">
        <v>13</v>
      </c>
      <c r="H69" s="57"/>
      <c r="I69" s="58"/>
    </row>
    <row r="70" spans="2:9" ht="15.75" customHeight="1" x14ac:dyDescent="0.25">
      <c r="B70" s="59"/>
      <c r="D70" s="56">
        <v>14</v>
      </c>
      <c r="H70" s="57"/>
      <c r="I70" s="58"/>
    </row>
    <row r="71" spans="2:9" ht="15.75" customHeight="1" x14ac:dyDescent="0.25">
      <c r="B71" s="59"/>
      <c r="D71" s="56">
        <v>15</v>
      </c>
      <c r="H71" s="57"/>
      <c r="I71" s="58"/>
    </row>
    <row r="72" spans="2:9" ht="15.75" customHeight="1" x14ac:dyDescent="0.25">
      <c r="B72" s="59"/>
      <c r="D72" s="56">
        <v>16</v>
      </c>
      <c r="H72" s="57"/>
      <c r="I72" s="58"/>
    </row>
    <row r="73" spans="2:9" ht="15.75" customHeight="1" x14ac:dyDescent="0.25">
      <c r="B73" s="59"/>
      <c r="D73" s="56">
        <v>17</v>
      </c>
      <c r="H73" s="57"/>
      <c r="I73" s="58"/>
    </row>
    <row r="74" spans="2:9" ht="15.75" customHeight="1" x14ac:dyDescent="0.25">
      <c r="B74" s="59"/>
      <c r="D74" s="56">
        <v>18</v>
      </c>
      <c r="H74" s="57"/>
      <c r="I74" s="58"/>
    </row>
    <row r="75" spans="2:9" ht="15.75" customHeight="1" x14ac:dyDescent="0.25">
      <c r="B75" s="59"/>
      <c r="D75" s="56">
        <v>19</v>
      </c>
      <c r="H75" s="57"/>
      <c r="I75" s="58"/>
    </row>
    <row r="76" spans="2:9" ht="15.75" customHeight="1" x14ac:dyDescent="0.25">
      <c r="B76" s="59"/>
      <c r="D76" s="56">
        <v>20</v>
      </c>
      <c r="H76" s="57"/>
      <c r="I76" s="58"/>
    </row>
    <row r="77" spans="2:9" ht="15.75" customHeight="1" x14ac:dyDescent="0.25">
      <c r="B77" s="59"/>
      <c r="D77" s="56">
        <v>21</v>
      </c>
      <c r="H77" s="57"/>
      <c r="I77" s="58"/>
    </row>
    <row r="78" spans="2:9" ht="15.75" customHeight="1" x14ac:dyDescent="0.25">
      <c r="B78" s="59"/>
      <c r="D78" s="56">
        <v>22</v>
      </c>
      <c r="H78" s="57"/>
      <c r="I78" s="58"/>
    </row>
    <row r="79" spans="2:9" ht="15.75" customHeight="1" x14ac:dyDescent="0.25">
      <c r="B79" s="59"/>
      <c r="D79" s="56">
        <v>23</v>
      </c>
      <c r="H79" s="57"/>
      <c r="I79" s="58"/>
    </row>
    <row r="80" spans="2:9" ht="15.75" customHeight="1" x14ac:dyDescent="0.25">
      <c r="B80" s="59"/>
      <c r="D80" s="56">
        <v>24</v>
      </c>
      <c r="H80" s="57"/>
      <c r="I80" s="58"/>
    </row>
    <row r="81" spans="2:10" ht="15.75" customHeight="1" x14ac:dyDescent="0.25">
      <c r="B81" s="59"/>
      <c r="D81" s="56">
        <v>25</v>
      </c>
      <c r="H81" s="57"/>
      <c r="I81" s="58"/>
    </row>
    <row r="82" spans="2:10" ht="15.75" customHeight="1" x14ac:dyDescent="0.25">
      <c r="B82" s="59"/>
      <c r="D82" s="56">
        <v>26</v>
      </c>
      <c r="H82" s="57"/>
      <c r="I82" s="58"/>
    </row>
    <row r="83" spans="2:10" ht="15.75" customHeight="1" x14ac:dyDescent="0.25">
      <c r="B83" s="60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I83*Ingresos!$F$3</f>
        <v>0</v>
      </c>
    </row>
    <row r="84" spans="2:10" ht="15.75" customHeight="1" x14ac:dyDescent="0.25">
      <c r="B84" s="54" t="s">
        <v>18</v>
      </c>
      <c r="D84" s="56">
        <v>1</v>
      </c>
      <c r="H84" s="57"/>
      <c r="I84" s="58"/>
    </row>
    <row r="85" spans="2:10" ht="15.75" customHeight="1" x14ac:dyDescent="0.25">
      <c r="B85" s="59"/>
      <c r="D85" s="56">
        <v>2</v>
      </c>
      <c r="H85" s="57"/>
      <c r="I85" s="58"/>
    </row>
    <row r="86" spans="2:10" ht="15.75" customHeight="1" x14ac:dyDescent="0.25">
      <c r="B86" s="59"/>
      <c r="D86" s="56">
        <v>3</v>
      </c>
      <c r="H86" s="57"/>
      <c r="I86" s="58"/>
    </row>
    <row r="87" spans="2:10" ht="15.75" customHeight="1" x14ac:dyDescent="0.25">
      <c r="B87" s="59"/>
      <c r="D87" s="56">
        <v>4</v>
      </c>
      <c r="H87" s="57"/>
      <c r="I87" s="58"/>
    </row>
    <row r="88" spans="2:10" ht="15.75" customHeight="1" x14ac:dyDescent="0.25">
      <c r="B88" s="59"/>
      <c r="D88" s="56">
        <v>5</v>
      </c>
      <c r="H88" s="57"/>
      <c r="I88" s="58"/>
    </row>
    <row r="89" spans="2:10" ht="15.75" customHeight="1" x14ac:dyDescent="0.25">
      <c r="B89" s="59"/>
      <c r="D89" s="56">
        <v>6</v>
      </c>
      <c r="H89" s="57"/>
      <c r="I89" s="58"/>
    </row>
    <row r="90" spans="2:10" ht="15.75" customHeight="1" x14ac:dyDescent="0.25">
      <c r="B90" s="59"/>
      <c r="D90" s="56">
        <v>7</v>
      </c>
      <c r="H90" s="57"/>
      <c r="I90" s="58"/>
    </row>
    <row r="91" spans="2:10" ht="15.75" customHeight="1" x14ac:dyDescent="0.25">
      <c r="B91" s="59"/>
      <c r="D91" s="56">
        <v>8</v>
      </c>
      <c r="H91" s="57"/>
      <c r="I91" s="58"/>
    </row>
    <row r="92" spans="2:10" ht="15.75" customHeight="1" x14ac:dyDescent="0.25">
      <c r="B92" s="59"/>
      <c r="D92" s="56">
        <v>9</v>
      </c>
      <c r="H92" s="57"/>
      <c r="I92" s="58"/>
    </row>
    <row r="93" spans="2:10" ht="15.75" customHeight="1" x14ac:dyDescent="0.25">
      <c r="B93" s="59"/>
      <c r="D93" s="56">
        <v>10</v>
      </c>
      <c r="H93" s="57"/>
      <c r="I93" s="58"/>
    </row>
    <row r="94" spans="2:10" ht="15.75" customHeight="1" x14ac:dyDescent="0.25">
      <c r="B94" s="59"/>
      <c r="D94" s="56">
        <v>11</v>
      </c>
      <c r="H94" s="57"/>
      <c r="I94" s="58"/>
    </row>
    <row r="95" spans="2:10" ht="15.75" customHeight="1" x14ac:dyDescent="0.25">
      <c r="B95" s="59"/>
      <c r="D95" s="56">
        <v>12</v>
      </c>
      <c r="H95" s="57"/>
      <c r="I95" s="58"/>
    </row>
    <row r="96" spans="2:10" ht="15.75" customHeight="1" x14ac:dyDescent="0.25">
      <c r="B96" s="59"/>
      <c r="D96" s="56">
        <v>13</v>
      </c>
      <c r="H96" s="57"/>
      <c r="I96" s="58"/>
    </row>
    <row r="97" spans="2:10" ht="15.75" customHeight="1" x14ac:dyDescent="0.25">
      <c r="B97" s="59"/>
      <c r="D97" s="56">
        <v>14</v>
      </c>
      <c r="H97" s="57"/>
      <c r="I97" s="58"/>
    </row>
    <row r="98" spans="2:10" ht="15.75" customHeight="1" x14ac:dyDescent="0.25">
      <c r="B98" s="59"/>
      <c r="D98" s="56">
        <v>15</v>
      </c>
      <c r="H98" s="57"/>
      <c r="I98" s="58"/>
    </row>
    <row r="99" spans="2:10" ht="15.75" customHeight="1" x14ac:dyDescent="0.25">
      <c r="B99" s="59"/>
      <c r="D99" s="56">
        <v>16</v>
      </c>
      <c r="H99" s="57"/>
      <c r="I99" s="58"/>
    </row>
    <row r="100" spans="2:10" ht="15.75" customHeight="1" x14ac:dyDescent="0.25">
      <c r="B100" s="59"/>
      <c r="D100" s="56">
        <v>17</v>
      </c>
      <c r="H100" s="57"/>
      <c r="I100" s="58"/>
    </row>
    <row r="101" spans="2:10" ht="15.75" customHeight="1" x14ac:dyDescent="0.25">
      <c r="B101" s="59"/>
      <c r="D101" s="56">
        <v>18</v>
      </c>
      <c r="H101" s="57"/>
      <c r="I101" s="58"/>
    </row>
    <row r="102" spans="2:10" ht="15.75" customHeight="1" x14ac:dyDescent="0.25">
      <c r="B102" s="59"/>
      <c r="D102" s="56">
        <v>19</v>
      </c>
      <c r="H102" s="57"/>
      <c r="I102" s="58"/>
    </row>
    <row r="103" spans="2:10" ht="15.75" customHeight="1" x14ac:dyDescent="0.25">
      <c r="B103" s="59"/>
      <c r="D103" s="56">
        <v>20</v>
      </c>
      <c r="H103" s="57"/>
      <c r="I103" s="58"/>
    </row>
    <row r="104" spans="2:10" ht="15.75" customHeight="1" x14ac:dyDescent="0.25">
      <c r="B104" s="59"/>
      <c r="D104" s="56">
        <v>21</v>
      </c>
      <c r="H104" s="57"/>
      <c r="I104" s="58"/>
    </row>
    <row r="105" spans="2:10" ht="15.75" customHeight="1" x14ac:dyDescent="0.25">
      <c r="B105" s="59"/>
      <c r="D105" s="56">
        <v>22</v>
      </c>
      <c r="H105" s="57"/>
      <c r="I105" s="58"/>
    </row>
    <row r="106" spans="2:10" ht="15.75" customHeight="1" x14ac:dyDescent="0.25">
      <c r="B106" s="59"/>
      <c r="D106" s="56">
        <v>23</v>
      </c>
      <c r="H106" s="57"/>
      <c r="I106" s="58"/>
    </row>
    <row r="107" spans="2:10" ht="15.75" customHeight="1" x14ac:dyDescent="0.25">
      <c r="B107" s="59"/>
      <c r="D107" s="56">
        <v>24</v>
      </c>
      <c r="H107" s="57"/>
      <c r="I107" s="58"/>
    </row>
    <row r="108" spans="2:10" ht="15.75" customHeight="1" x14ac:dyDescent="0.25">
      <c r="B108" s="59"/>
      <c r="D108" s="56">
        <v>25</v>
      </c>
      <c r="H108" s="57"/>
      <c r="I108" s="58"/>
    </row>
    <row r="109" spans="2:10" ht="15.75" customHeight="1" x14ac:dyDescent="0.25">
      <c r="B109" s="60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I109*Ingresos!$F$3</f>
        <v>0</v>
      </c>
    </row>
    <row r="110" spans="2:10" ht="15" customHeight="1" x14ac:dyDescent="0.25">
      <c r="B110" s="54" t="s">
        <v>19</v>
      </c>
      <c r="D110" s="56">
        <v>1</v>
      </c>
      <c r="H110" s="57"/>
      <c r="I110" s="58"/>
    </row>
    <row r="111" spans="2:10" ht="15" customHeight="1" x14ac:dyDescent="0.25">
      <c r="B111" s="59"/>
      <c r="D111" s="56">
        <v>2</v>
      </c>
      <c r="H111" s="57"/>
      <c r="I111" s="58"/>
    </row>
    <row r="112" spans="2:10" ht="15" customHeight="1" x14ac:dyDescent="0.25">
      <c r="B112" s="59"/>
      <c r="D112" s="56">
        <v>3</v>
      </c>
      <c r="H112" s="57"/>
      <c r="I112" s="58"/>
    </row>
    <row r="113" spans="2:9" ht="15" customHeight="1" x14ac:dyDescent="0.25">
      <c r="B113" s="59"/>
      <c r="D113" s="56">
        <v>4</v>
      </c>
      <c r="H113" s="57"/>
      <c r="I113" s="58"/>
    </row>
    <row r="114" spans="2:9" ht="15" customHeight="1" x14ac:dyDescent="0.25">
      <c r="B114" s="59"/>
      <c r="D114" s="56">
        <v>5</v>
      </c>
      <c r="H114" s="57"/>
      <c r="I114" s="58"/>
    </row>
    <row r="115" spans="2:9" ht="15" customHeight="1" x14ac:dyDescent="0.25">
      <c r="B115" s="59"/>
      <c r="D115" s="56">
        <v>6</v>
      </c>
      <c r="H115" s="57"/>
      <c r="I115" s="58"/>
    </row>
    <row r="116" spans="2:9" ht="15" customHeight="1" x14ac:dyDescent="0.25">
      <c r="B116" s="59"/>
      <c r="D116" s="56">
        <v>7</v>
      </c>
      <c r="H116" s="57"/>
      <c r="I116" s="58"/>
    </row>
    <row r="117" spans="2:9" ht="15" customHeight="1" x14ac:dyDescent="0.25">
      <c r="B117" s="59"/>
      <c r="D117" s="56">
        <v>8</v>
      </c>
      <c r="H117" s="57"/>
      <c r="I117" s="58"/>
    </row>
    <row r="118" spans="2:9" ht="15" customHeight="1" x14ac:dyDescent="0.25">
      <c r="B118" s="59"/>
      <c r="D118" s="56">
        <v>9</v>
      </c>
      <c r="H118" s="57"/>
      <c r="I118" s="58"/>
    </row>
    <row r="119" spans="2:9" ht="15" customHeight="1" x14ac:dyDescent="0.25">
      <c r="B119" s="59"/>
      <c r="D119" s="56">
        <v>10</v>
      </c>
      <c r="H119" s="57"/>
      <c r="I119" s="58"/>
    </row>
    <row r="120" spans="2:9" ht="15" customHeight="1" x14ac:dyDescent="0.25">
      <c r="B120" s="59"/>
      <c r="D120" s="56">
        <v>11</v>
      </c>
      <c r="H120" s="57"/>
      <c r="I120" s="58"/>
    </row>
    <row r="121" spans="2:9" ht="15" customHeight="1" x14ac:dyDescent="0.25">
      <c r="B121" s="59"/>
      <c r="D121" s="56">
        <v>12</v>
      </c>
      <c r="H121" s="57"/>
      <c r="I121" s="58"/>
    </row>
    <row r="122" spans="2:9" ht="15" customHeight="1" x14ac:dyDescent="0.25">
      <c r="B122" s="59"/>
      <c r="D122" s="56">
        <v>13</v>
      </c>
      <c r="H122" s="57"/>
      <c r="I122" s="58"/>
    </row>
    <row r="123" spans="2:9" ht="15" customHeight="1" x14ac:dyDescent="0.25">
      <c r="B123" s="59"/>
      <c r="D123" s="56">
        <v>14</v>
      </c>
      <c r="H123" s="57"/>
      <c r="I123" s="58"/>
    </row>
    <row r="124" spans="2:9" ht="15" customHeight="1" x14ac:dyDescent="0.25">
      <c r="B124" s="59"/>
      <c r="D124" s="56">
        <v>15</v>
      </c>
      <c r="H124" s="57"/>
      <c r="I124" s="58"/>
    </row>
    <row r="125" spans="2:9" ht="15" customHeight="1" x14ac:dyDescent="0.25">
      <c r="B125" s="59"/>
      <c r="D125" s="56">
        <v>16</v>
      </c>
      <c r="H125" s="57"/>
      <c r="I125" s="58"/>
    </row>
    <row r="126" spans="2:9" ht="15" customHeight="1" x14ac:dyDescent="0.25">
      <c r="B126" s="59"/>
      <c r="D126" s="56">
        <v>17</v>
      </c>
      <c r="H126" s="57"/>
      <c r="I126" s="58"/>
    </row>
    <row r="127" spans="2:9" ht="15" customHeight="1" x14ac:dyDescent="0.25">
      <c r="B127" s="59"/>
      <c r="D127" s="56">
        <v>18</v>
      </c>
      <c r="H127" s="57"/>
      <c r="I127" s="58"/>
    </row>
    <row r="128" spans="2:9" ht="15" customHeight="1" x14ac:dyDescent="0.25">
      <c r="B128" s="59"/>
      <c r="D128" s="56">
        <v>19</v>
      </c>
      <c r="H128" s="57"/>
      <c r="I128" s="58"/>
    </row>
    <row r="129" spans="2:10" ht="15" customHeight="1" x14ac:dyDescent="0.25">
      <c r="B129" s="59"/>
      <c r="D129" s="56">
        <v>20</v>
      </c>
      <c r="H129" s="57"/>
      <c r="I129" s="58"/>
    </row>
    <row r="130" spans="2:10" ht="15" customHeight="1" x14ac:dyDescent="0.25">
      <c r="B130" s="59"/>
      <c r="D130" s="56">
        <v>21</v>
      </c>
      <c r="H130" s="57"/>
      <c r="I130" s="58"/>
    </row>
    <row r="131" spans="2:10" ht="15" customHeight="1" x14ac:dyDescent="0.25">
      <c r="B131" s="59"/>
      <c r="D131" s="56">
        <v>22</v>
      </c>
      <c r="H131" s="57"/>
      <c r="I131" s="58"/>
    </row>
    <row r="132" spans="2:10" ht="15" customHeight="1" x14ac:dyDescent="0.25">
      <c r="B132" s="59"/>
      <c r="D132" s="56">
        <v>23</v>
      </c>
      <c r="H132" s="57"/>
      <c r="I132" s="58"/>
    </row>
    <row r="133" spans="2:10" ht="15" customHeight="1" x14ac:dyDescent="0.25">
      <c r="B133" s="59"/>
      <c r="D133" s="56">
        <v>24</v>
      </c>
      <c r="H133" s="57"/>
      <c r="I133" s="58"/>
    </row>
    <row r="134" spans="2:10" ht="15" customHeight="1" x14ac:dyDescent="0.25">
      <c r="B134" s="59"/>
      <c r="D134" s="56">
        <v>25</v>
      </c>
      <c r="H134" s="57"/>
      <c r="I134" s="58"/>
    </row>
    <row r="135" spans="2:10" ht="15" customHeight="1" x14ac:dyDescent="0.25">
      <c r="B135" s="59"/>
      <c r="D135" s="56">
        <v>26</v>
      </c>
      <c r="H135" s="57"/>
      <c r="I135" s="58"/>
    </row>
    <row r="136" spans="2:10" ht="15" customHeight="1" x14ac:dyDescent="0.25">
      <c r="B136" s="59"/>
      <c r="D136" s="56">
        <v>27</v>
      </c>
      <c r="H136" s="57"/>
      <c r="I136" s="58"/>
    </row>
    <row r="137" spans="2:10" ht="15" customHeight="1" x14ac:dyDescent="0.25">
      <c r="B137" s="60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I137*Ingresos!$F$3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7000000}"/>
  <mergeCells count="6">
    <mergeCell ref="C137:G137"/>
    <mergeCell ref="B4:B30"/>
    <mergeCell ref="D30:G30"/>
    <mergeCell ref="C56:G56"/>
    <mergeCell ref="C83:G83"/>
    <mergeCell ref="C109:G109"/>
  </mergeCells>
  <pageMargins left="0.7" right="0.7" top="0.75" bottom="0.75" header="0" footer="0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000"/>
  <sheetViews>
    <sheetView workbookViewId="0">
      <pane ySplit="3" topLeftCell="A124" activePane="bottomLeft" state="frozen"/>
      <selection pane="bottomLeft" activeCell="B110" sqref="B110:B137"/>
    </sheetView>
  </sheetViews>
  <sheetFormatPr baseColWidth="10" defaultColWidth="12.625" defaultRowHeight="15" customHeight="1" x14ac:dyDescent="0.2"/>
  <cols>
    <col min="1" max="1" width="5" customWidth="1"/>
    <col min="2" max="2" width="4.25" customWidth="1"/>
    <col min="3" max="3" width="13.75" customWidth="1"/>
    <col min="4" max="4" width="9.125" customWidth="1"/>
    <col min="5" max="5" width="25.625" customWidth="1"/>
    <col min="6" max="6" width="39.625" customWidth="1"/>
    <col min="7" max="7" width="16.375" customWidth="1"/>
    <col min="8" max="8" width="14.625" customWidth="1"/>
    <col min="9" max="9" width="14.25" customWidth="1"/>
    <col min="10" max="10" width="13.25" customWidth="1"/>
    <col min="11" max="26" width="9.375" customWidth="1"/>
  </cols>
  <sheetData>
    <row r="1" spans="2:9" x14ac:dyDescent="0.25">
      <c r="I1" s="49">
        <f>I2*Ingresos!B3</f>
        <v>0</v>
      </c>
    </row>
    <row r="2" spans="2:9" x14ac:dyDescent="0.25">
      <c r="H2" s="50">
        <f t="shared" ref="H2:I2" si="0">H30+H56+H83+H109+H137</f>
        <v>0</v>
      </c>
      <c r="I2" s="51">
        <f t="shared" si="0"/>
        <v>0</v>
      </c>
    </row>
    <row r="3" spans="2:9" ht="18.75" x14ac:dyDescent="0.2">
      <c r="C3" s="52" t="s">
        <v>81</v>
      </c>
      <c r="D3" s="53" t="s">
        <v>82</v>
      </c>
      <c r="E3" s="53" t="s">
        <v>83</v>
      </c>
      <c r="F3" s="53" t="s">
        <v>84</v>
      </c>
      <c r="G3" s="53" t="s">
        <v>85</v>
      </c>
      <c r="H3" s="53" t="s">
        <v>86</v>
      </c>
      <c r="I3" s="53" t="s">
        <v>87</v>
      </c>
    </row>
    <row r="4" spans="2:9" ht="14.25" customHeight="1" x14ac:dyDescent="0.2">
      <c r="B4" s="113" t="s">
        <v>15</v>
      </c>
      <c r="C4" s="76">
        <v>43834</v>
      </c>
      <c r="D4" s="77">
        <v>1</v>
      </c>
      <c r="E4" s="80"/>
      <c r="F4" s="80"/>
      <c r="G4" s="80"/>
      <c r="H4" s="78"/>
      <c r="I4" s="79"/>
    </row>
    <row r="5" spans="2:9" x14ac:dyDescent="0.25">
      <c r="B5" s="114"/>
      <c r="C5" s="55">
        <v>43834</v>
      </c>
      <c r="D5" s="56">
        <v>2</v>
      </c>
      <c r="H5" s="57"/>
      <c r="I5" s="58"/>
    </row>
    <row r="6" spans="2:9" x14ac:dyDescent="0.25">
      <c r="B6" s="114"/>
      <c r="C6" s="55"/>
      <c r="D6" s="56">
        <v>3</v>
      </c>
      <c r="H6" s="57"/>
      <c r="I6" s="58"/>
    </row>
    <row r="7" spans="2:9" x14ac:dyDescent="0.25">
      <c r="B7" s="114"/>
      <c r="C7" s="55"/>
      <c r="D7" s="56">
        <v>4</v>
      </c>
      <c r="H7" s="57"/>
      <c r="I7" s="58"/>
    </row>
    <row r="8" spans="2:9" x14ac:dyDescent="0.25">
      <c r="B8" s="114"/>
      <c r="C8" s="55"/>
      <c r="D8" s="56">
        <v>5</v>
      </c>
      <c r="H8" s="57"/>
      <c r="I8" s="58"/>
    </row>
    <row r="9" spans="2:9" x14ac:dyDescent="0.25">
      <c r="B9" s="114"/>
      <c r="C9" s="55"/>
      <c r="D9" s="56">
        <v>6</v>
      </c>
      <c r="H9" s="57"/>
      <c r="I9" s="58"/>
    </row>
    <row r="10" spans="2:9" x14ac:dyDescent="0.25">
      <c r="B10" s="114"/>
      <c r="C10" s="55"/>
      <c r="D10" s="56">
        <v>7</v>
      </c>
      <c r="H10" s="57"/>
      <c r="I10" s="58"/>
    </row>
    <row r="11" spans="2:9" x14ac:dyDescent="0.25">
      <c r="B11" s="114"/>
      <c r="C11" s="55"/>
      <c r="D11" s="56">
        <v>8</v>
      </c>
      <c r="H11" s="57"/>
      <c r="I11" s="58"/>
    </row>
    <row r="12" spans="2:9" x14ac:dyDescent="0.25">
      <c r="B12" s="114"/>
      <c r="C12" s="55"/>
      <c r="D12" s="56">
        <v>9</v>
      </c>
      <c r="H12" s="57"/>
      <c r="I12" s="58"/>
    </row>
    <row r="13" spans="2:9" x14ac:dyDescent="0.25">
      <c r="B13" s="114"/>
      <c r="C13" s="55"/>
      <c r="D13" s="56">
        <v>10</v>
      </c>
      <c r="H13" s="57"/>
      <c r="I13" s="58"/>
    </row>
    <row r="14" spans="2:9" x14ac:dyDescent="0.25">
      <c r="B14" s="114"/>
      <c r="C14" s="55"/>
      <c r="D14" s="56">
        <v>11</v>
      </c>
      <c r="H14" s="57"/>
      <c r="I14" s="58"/>
    </row>
    <row r="15" spans="2:9" x14ac:dyDescent="0.25">
      <c r="B15" s="114"/>
      <c r="C15" s="55"/>
      <c r="D15" s="56">
        <v>12</v>
      </c>
      <c r="H15" s="57"/>
      <c r="I15" s="58"/>
    </row>
    <row r="16" spans="2:9" x14ac:dyDescent="0.25">
      <c r="B16" s="114"/>
      <c r="C16" s="55"/>
      <c r="D16" s="56">
        <v>13</v>
      </c>
      <c r="H16" s="57"/>
      <c r="I16" s="58"/>
    </row>
    <row r="17" spans="2:10" x14ac:dyDescent="0.25">
      <c r="B17" s="114"/>
      <c r="C17" s="55"/>
      <c r="D17" s="56">
        <v>14</v>
      </c>
      <c r="H17" s="57"/>
      <c r="I17" s="58"/>
    </row>
    <row r="18" spans="2:10" x14ac:dyDescent="0.25">
      <c r="B18" s="114"/>
      <c r="C18" s="55"/>
      <c r="D18" s="56">
        <v>15</v>
      </c>
      <c r="H18" s="57"/>
      <c r="I18" s="58"/>
    </row>
    <row r="19" spans="2:10" x14ac:dyDescent="0.25">
      <c r="B19" s="114"/>
      <c r="C19" s="55"/>
      <c r="D19" s="56">
        <v>16</v>
      </c>
      <c r="H19" s="57"/>
      <c r="I19" s="58"/>
    </row>
    <row r="20" spans="2:10" x14ac:dyDescent="0.25">
      <c r="B20" s="114"/>
      <c r="C20" s="55"/>
      <c r="D20" s="56">
        <v>17</v>
      </c>
      <c r="H20" s="57"/>
      <c r="I20" s="58"/>
    </row>
    <row r="21" spans="2:10" ht="15.75" customHeight="1" x14ac:dyDescent="0.25">
      <c r="B21" s="114"/>
      <c r="C21" s="55"/>
      <c r="D21" s="56">
        <v>18</v>
      </c>
      <c r="H21" s="57"/>
      <c r="I21" s="58"/>
    </row>
    <row r="22" spans="2:10" ht="15.75" customHeight="1" x14ac:dyDescent="0.25">
      <c r="B22" s="114"/>
      <c r="C22" s="55"/>
      <c r="D22" s="56">
        <v>19</v>
      </c>
      <c r="H22" s="57"/>
      <c r="I22" s="58"/>
    </row>
    <row r="23" spans="2:10" ht="15.75" customHeight="1" x14ac:dyDescent="0.25">
      <c r="B23" s="114"/>
      <c r="C23" s="55"/>
      <c r="D23" s="56">
        <v>20</v>
      </c>
      <c r="H23" s="57"/>
      <c r="I23" s="58"/>
    </row>
    <row r="24" spans="2:10" ht="15.75" customHeight="1" x14ac:dyDescent="0.25">
      <c r="B24" s="114"/>
      <c r="C24" s="55"/>
      <c r="D24" s="56">
        <v>21</v>
      </c>
      <c r="H24" s="57"/>
      <c r="I24" s="58"/>
    </row>
    <row r="25" spans="2:10" ht="15.75" customHeight="1" x14ac:dyDescent="0.25">
      <c r="B25" s="114"/>
      <c r="C25" s="55"/>
      <c r="D25" s="56">
        <v>22</v>
      </c>
      <c r="H25" s="57"/>
      <c r="I25" s="58"/>
    </row>
    <row r="26" spans="2:10" ht="15.75" customHeight="1" x14ac:dyDescent="0.25">
      <c r="B26" s="114"/>
      <c r="C26" s="55"/>
      <c r="D26" s="56">
        <v>23</v>
      </c>
      <c r="H26" s="57"/>
      <c r="I26" s="58"/>
    </row>
    <row r="27" spans="2:10" ht="15.75" customHeight="1" x14ac:dyDescent="0.25">
      <c r="B27" s="114"/>
      <c r="C27" s="55"/>
      <c r="D27" s="56">
        <v>24</v>
      </c>
      <c r="H27" s="57"/>
      <c r="I27" s="58"/>
    </row>
    <row r="28" spans="2:10" ht="15.75" customHeight="1" x14ac:dyDescent="0.25">
      <c r="B28" s="114"/>
      <c r="C28" s="55"/>
      <c r="D28" s="56">
        <v>25</v>
      </c>
      <c r="H28" s="57"/>
      <c r="I28" s="58"/>
    </row>
    <row r="29" spans="2:10" ht="15.75" customHeight="1" x14ac:dyDescent="0.25">
      <c r="B29" s="114"/>
      <c r="C29" s="55"/>
      <c r="D29" s="56">
        <v>26</v>
      </c>
      <c r="H29" s="57"/>
      <c r="I29" s="58"/>
    </row>
    <row r="30" spans="2:10" ht="15.75" customHeight="1" x14ac:dyDescent="0.25">
      <c r="B30" s="115"/>
      <c r="C30" s="61"/>
      <c r="D30" s="110" t="s">
        <v>90</v>
      </c>
      <c r="E30" s="111"/>
      <c r="F30" s="111"/>
      <c r="G30" s="111"/>
      <c r="H30" s="62">
        <f t="shared" ref="H30:I30" si="1">SUM(H4:H29)</f>
        <v>0</v>
      </c>
      <c r="I30" s="63">
        <f t="shared" si="1"/>
        <v>0</v>
      </c>
      <c r="J30" s="69">
        <f>I30*Ingresos!$G$3</f>
        <v>0</v>
      </c>
    </row>
    <row r="31" spans="2:10" ht="15" customHeight="1" x14ac:dyDescent="0.25">
      <c r="B31" s="116" t="s">
        <v>16</v>
      </c>
      <c r="C31" s="55"/>
      <c r="D31" s="56">
        <v>1</v>
      </c>
      <c r="H31" s="57"/>
      <c r="I31" s="58"/>
    </row>
    <row r="32" spans="2:10" ht="15.75" customHeight="1" x14ac:dyDescent="0.25">
      <c r="B32" s="117"/>
      <c r="C32" s="55"/>
      <c r="D32" s="56">
        <v>2</v>
      </c>
      <c r="H32" s="57"/>
      <c r="I32" s="58"/>
    </row>
    <row r="33" spans="2:9" ht="15.75" customHeight="1" x14ac:dyDescent="0.25">
      <c r="B33" s="117"/>
      <c r="C33" s="55"/>
      <c r="D33" s="56">
        <v>3</v>
      </c>
      <c r="H33" s="57"/>
      <c r="I33" s="58"/>
    </row>
    <row r="34" spans="2:9" ht="15.75" customHeight="1" x14ac:dyDescent="0.25">
      <c r="B34" s="117"/>
      <c r="C34" s="55"/>
      <c r="D34" s="56">
        <v>4</v>
      </c>
      <c r="H34" s="57"/>
      <c r="I34" s="58"/>
    </row>
    <row r="35" spans="2:9" ht="15.75" customHeight="1" x14ac:dyDescent="0.25">
      <c r="B35" s="117"/>
      <c r="C35" s="55"/>
      <c r="D35" s="56">
        <v>5</v>
      </c>
      <c r="H35" s="57"/>
      <c r="I35" s="58"/>
    </row>
    <row r="36" spans="2:9" ht="15.75" customHeight="1" x14ac:dyDescent="0.25">
      <c r="B36" s="117"/>
      <c r="C36" s="55"/>
      <c r="D36" s="56">
        <v>6</v>
      </c>
      <c r="H36" s="57"/>
      <c r="I36" s="58"/>
    </row>
    <row r="37" spans="2:9" ht="15.75" customHeight="1" x14ac:dyDescent="0.25">
      <c r="B37" s="117"/>
      <c r="C37" s="55"/>
      <c r="D37" s="56">
        <v>7</v>
      </c>
      <c r="H37" s="57"/>
      <c r="I37" s="58"/>
    </row>
    <row r="38" spans="2:9" ht="15.75" customHeight="1" x14ac:dyDescent="0.25">
      <c r="B38" s="117"/>
      <c r="C38" s="55"/>
      <c r="D38" s="56">
        <v>8</v>
      </c>
      <c r="H38" s="57"/>
      <c r="I38" s="58"/>
    </row>
    <row r="39" spans="2:9" ht="15.75" customHeight="1" x14ac:dyDescent="0.25">
      <c r="B39" s="117"/>
      <c r="C39" s="55"/>
      <c r="D39" s="56">
        <v>9</v>
      </c>
      <c r="H39" s="57"/>
      <c r="I39" s="58"/>
    </row>
    <row r="40" spans="2:9" ht="15.75" customHeight="1" x14ac:dyDescent="0.25">
      <c r="B40" s="117"/>
      <c r="C40" s="55"/>
      <c r="D40" s="56">
        <v>10</v>
      </c>
      <c r="H40" s="57"/>
      <c r="I40" s="58"/>
    </row>
    <row r="41" spans="2:9" ht="15.75" customHeight="1" x14ac:dyDescent="0.25">
      <c r="B41" s="117"/>
      <c r="C41" s="55"/>
      <c r="D41" s="56">
        <v>11</v>
      </c>
      <c r="H41" s="57"/>
      <c r="I41" s="58"/>
    </row>
    <row r="42" spans="2:9" ht="15.75" customHeight="1" x14ac:dyDescent="0.25">
      <c r="B42" s="117"/>
      <c r="C42" s="55"/>
      <c r="D42" s="56">
        <v>12</v>
      </c>
      <c r="H42" s="57"/>
      <c r="I42" s="58"/>
    </row>
    <row r="43" spans="2:9" ht="15.75" customHeight="1" x14ac:dyDescent="0.25">
      <c r="B43" s="117"/>
      <c r="C43" s="55"/>
      <c r="D43" s="56">
        <v>13</v>
      </c>
      <c r="H43" s="57"/>
      <c r="I43" s="58"/>
    </row>
    <row r="44" spans="2:9" ht="15.75" customHeight="1" x14ac:dyDescent="0.25">
      <c r="B44" s="117"/>
      <c r="C44" s="55"/>
      <c r="D44" s="56">
        <v>14</v>
      </c>
      <c r="H44" s="57"/>
      <c r="I44" s="58"/>
    </row>
    <row r="45" spans="2:9" ht="15.75" customHeight="1" x14ac:dyDescent="0.25">
      <c r="B45" s="117"/>
      <c r="C45" s="55"/>
      <c r="D45" s="56">
        <v>15</v>
      </c>
      <c r="H45" s="57"/>
      <c r="I45" s="58"/>
    </row>
    <row r="46" spans="2:9" ht="15.75" customHeight="1" x14ac:dyDescent="0.25">
      <c r="B46" s="117"/>
      <c r="C46" s="55"/>
      <c r="D46" s="56">
        <v>16</v>
      </c>
      <c r="H46" s="57"/>
      <c r="I46" s="58"/>
    </row>
    <row r="47" spans="2:9" ht="15.75" customHeight="1" x14ac:dyDescent="0.25">
      <c r="B47" s="117"/>
      <c r="C47" s="55"/>
      <c r="D47" s="56">
        <v>17</v>
      </c>
      <c r="H47" s="57"/>
      <c r="I47" s="58"/>
    </row>
    <row r="48" spans="2:9" ht="15.75" customHeight="1" x14ac:dyDescent="0.25">
      <c r="B48" s="117"/>
      <c r="D48" s="56">
        <v>18</v>
      </c>
      <c r="H48" s="57"/>
      <c r="I48" s="58"/>
    </row>
    <row r="49" spans="2:10" ht="15.75" customHeight="1" x14ac:dyDescent="0.25">
      <c r="B49" s="117"/>
      <c r="D49" s="56">
        <v>19</v>
      </c>
      <c r="H49" s="57"/>
      <c r="I49" s="58"/>
    </row>
    <row r="50" spans="2:10" ht="15.75" customHeight="1" x14ac:dyDescent="0.25">
      <c r="B50" s="117"/>
      <c r="D50" s="56">
        <v>20</v>
      </c>
      <c r="H50" s="57"/>
      <c r="I50" s="58"/>
    </row>
    <row r="51" spans="2:10" ht="15.75" customHeight="1" x14ac:dyDescent="0.25">
      <c r="B51" s="117"/>
      <c r="D51" s="56">
        <v>21</v>
      </c>
      <c r="H51" s="57"/>
      <c r="I51" s="58"/>
    </row>
    <row r="52" spans="2:10" ht="15.75" customHeight="1" x14ac:dyDescent="0.25">
      <c r="B52" s="117"/>
      <c r="D52" s="56">
        <v>22</v>
      </c>
      <c r="H52" s="57"/>
      <c r="I52" s="58"/>
    </row>
    <row r="53" spans="2:10" ht="15.75" customHeight="1" x14ac:dyDescent="0.25">
      <c r="B53" s="117"/>
      <c r="D53" s="56">
        <v>23</v>
      </c>
      <c r="H53" s="57"/>
      <c r="I53" s="58"/>
    </row>
    <row r="54" spans="2:10" ht="15.75" customHeight="1" x14ac:dyDescent="0.25">
      <c r="B54" s="117"/>
      <c r="D54" s="56">
        <v>24</v>
      </c>
      <c r="H54" s="57"/>
      <c r="I54" s="58"/>
    </row>
    <row r="55" spans="2:10" ht="15.75" customHeight="1" x14ac:dyDescent="0.25">
      <c r="B55" s="117"/>
      <c r="D55" s="56">
        <v>25</v>
      </c>
      <c r="H55" s="57"/>
      <c r="I55" s="58"/>
    </row>
    <row r="56" spans="2:10" ht="15.75" customHeight="1" x14ac:dyDescent="0.25">
      <c r="B56" s="118"/>
      <c r="C56" s="110" t="s">
        <v>91</v>
      </c>
      <c r="D56" s="111"/>
      <c r="E56" s="111"/>
      <c r="F56" s="111"/>
      <c r="G56" s="111"/>
      <c r="H56" s="65">
        <f t="shared" ref="H56:I56" si="2">SUM(H31:H55)</f>
        <v>0</v>
      </c>
      <c r="I56" s="66">
        <f t="shared" si="2"/>
        <v>0</v>
      </c>
      <c r="J56" s="69">
        <f>I56*Ingresos!$G$3</f>
        <v>0</v>
      </c>
    </row>
    <row r="57" spans="2:10" ht="15" customHeight="1" x14ac:dyDescent="0.25">
      <c r="B57" s="116" t="s">
        <v>17</v>
      </c>
      <c r="D57" s="56">
        <v>1</v>
      </c>
      <c r="H57" s="57"/>
      <c r="I57" s="58"/>
    </row>
    <row r="58" spans="2:10" ht="15.75" customHeight="1" x14ac:dyDescent="0.25">
      <c r="B58" s="117"/>
      <c r="D58" s="56">
        <v>2</v>
      </c>
      <c r="H58" s="57"/>
      <c r="I58" s="58"/>
    </row>
    <row r="59" spans="2:10" ht="15.75" customHeight="1" x14ac:dyDescent="0.25">
      <c r="B59" s="117"/>
      <c r="D59" s="56">
        <v>3</v>
      </c>
      <c r="H59" s="57"/>
      <c r="I59" s="58"/>
    </row>
    <row r="60" spans="2:10" ht="15.75" customHeight="1" x14ac:dyDescent="0.25">
      <c r="B60" s="117"/>
      <c r="D60" s="56">
        <v>4</v>
      </c>
      <c r="H60" s="57"/>
      <c r="I60" s="58"/>
    </row>
    <row r="61" spans="2:10" ht="15.75" customHeight="1" x14ac:dyDescent="0.25">
      <c r="B61" s="117"/>
      <c r="D61" s="56">
        <v>5</v>
      </c>
      <c r="H61" s="57"/>
      <c r="I61" s="58"/>
    </row>
    <row r="62" spans="2:10" ht="15.75" customHeight="1" x14ac:dyDescent="0.25">
      <c r="B62" s="117"/>
      <c r="D62" s="56">
        <v>6</v>
      </c>
      <c r="H62" s="57"/>
      <c r="I62" s="58"/>
    </row>
    <row r="63" spans="2:10" ht="15.75" customHeight="1" x14ac:dyDescent="0.25">
      <c r="B63" s="117"/>
      <c r="D63" s="56">
        <v>7</v>
      </c>
      <c r="H63" s="57"/>
      <c r="I63" s="58"/>
    </row>
    <row r="64" spans="2:10" ht="15.75" customHeight="1" x14ac:dyDescent="0.25">
      <c r="B64" s="117"/>
      <c r="D64" s="56">
        <v>8</v>
      </c>
      <c r="H64" s="57"/>
      <c r="I64" s="58"/>
    </row>
    <row r="65" spans="2:9" ht="15.75" customHeight="1" x14ac:dyDescent="0.25">
      <c r="B65" s="117"/>
      <c r="D65" s="56">
        <v>9</v>
      </c>
      <c r="H65" s="57"/>
      <c r="I65" s="58"/>
    </row>
    <row r="66" spans="2:9" ht="15.75" customHeight="1" x14ac:dyDescent="0.25">
      <c r="B66" s="117"/>
      <c r="D66" s="56">
        <v>10</v>
      </c>
      <c r="H66" s="57"/>
      <c r="I66" s="58"/>
    </row>
    <row r="67" spans="2:9" ht="15.75" customHeight="1" x14ac:dyDescent="0.25">
      <c r="B67" s="117"/>
      <c r="D67" s="56">
        <v>11</v>
      </c>
      <c r="H67" s="57"/>
      <c r="I67" s="58"/>
    </row>
    <row r="68" spans="2:9" ht="15.75" customHeight="1" x14ac:dyDescent="0.25">
      <c r="B68" s="117"/>
      <c r="D68" s="56">
        <v>12</v>
      </c>
      <c r="H68" s="57"/>
      <c r="I68" s="58"/>
    </row>
    <row r="69" spans="2:9" ht="15.75" customHeight="1" x14ac:dyDescent="0.25">
      <c r="B69" s="117"/>
      <c r="D69" s="56">
        <v>13</v>
      </c>
      <c r="H69" s="57"/>
      <c r="I69" s="58"/>
    </row>
    <row r="70" spans="2:9" ht="15.75" customHeight="1" x14ac:dyDescent="0.25">
      <c r="B70" s="117"/>
      <c r="D70" s="56">
        <v>14</v>
      </c>
      <c r="H70" s="57"/>
      <c r="I70" s="58"/>
    </row>
    <row r="71" spans="2:9" ht="15.75" customHeight="1" x14ac:dyDescent="0.25">
      <c r="B71" s="117"/>
      <c r="D71" s="56">
        <v>15</v>
      </c>
      <c r="H71" s="57"/>
      <c r="I71" s="58"/>
    </row>
    <row r="72" spans="2:9" ht="15.75" customHeight="1" x14ac:dyDescent="0.25">
      <c r="B72" s="117"/>
      <c r="D72" s="56">
        <v>16</v>
      </c>
      <c r="H72" s="57"/>
      <c r="I72" s="58"/>
    </row>
    <row r="73" spans="2:9" ht="15.75" customHeight="1" x14ac:dyDescent="0.25">
      <c r="B73" s="117"/>
      <c r="D73" s="56">
        <v>17</v>
      </c>
      <c r="H73" s="57"/>
      <c r="I73" s="58"/>
    </row>
    <row r="74" spans="2:9" ht="15.75" customHeight="1" x14ac:dyDescent="0.25">
      <c r="B74" s="117"/>
      <c r="D74" s="56">
        <v>18</v>
      </c>
      <c r="H74" s="57"/>
      <c r="I74" s="58"/>
    </row>
    <row r="75" spans="2:9" ht="15.75" customHeight="1" x14ac:dyDescent="0.25">
      <c r="B75" s="117"/>
      <c r="D75" s="56">
        <v>19</v>
      </c>
      <c r="H75" s="57"/>
      <c r="I75" s="58"/>
    </row>
    <row r="76" spans="2:9" ht="15.75" customHeight="1" x14ac:dyDescent="0.25">
      <c r="B76" s="117"/>
      <c r="D76" s="56">
        <v>20</v>
      </c>
      <c r="H76" s="57"/>
      <c r="I76" s="58"/>
    </row>
    <row r="77" spans="2:9" ht="15.75" customHeight="1" x14ac:dyDescent="0.25">
      <c r="B77" s="117"/>
      <c r="D77" s="56">
        <v>21</v>
      </c>
      <c r="H77" s="57"/>
      <c r="I77" s="58"/>
    </row>
    <row r="78" spans="2:9" ht="15.75" customHeight="1" x14ac:dyDescent="0.25">
      <c r="B78" s="117"/>
      <c r="D78" s="56">
        <v>22</v>
      </c>
      <c r="H78" s="57"/>
      <c r="I78" s="58"/>
    </row>
    <row r="79" spans="2:9" ht="15.75" customHeight="1" x14ac:dyDescent="0.25">
      <c r="B79" s="117"/>
      <c r="D79" s="56">
        <v>23</v>
      </c>
      <c r="H79" s="57"/>
      <c r="I79" s="58"/>
    </row>
    <row r="80" spans="2:9" ht="15.75" customHeight="1" x14ac:dyDescent="0.25">
      <c r="B80" s="117"/>
      <c r="D80" s="56">
        <v>24</v>
      </c>
      <c r="H80" s="57"/>
      <c r="I80" s="58"/>
    </row>
    <row r="81" spans="2:10" ht="15.75" customHeight="1" x14ac:dyDescent="0.25">
      <c r="B81" s="117"/>
      <c r="D81" s="56">
        <v>25</v>
      </c>
      <c r="H81" s="57"/>
      <c r="I81" s="58"/>
    </row>
    <row r="82" spans="2:10" ht="15.75" customHeight="1" x14ac:dyDescent="0.25">
      <c r="B82" s="117"/>
      <c r="D82" s="56">
        <v>26</v>
      </c>
      <c r="H82" s="57"/>
      <c r="I82" s="58"/>
    </row>
    <row r="83" spans="2:10" ht="15.75" customHeight="1" x14ac:dyDescent="0.25">
      <c r="B83" s="118"/>
      <c r="C83" s="110" t="s">
        <v>92</v>
      </c>
      <c r="D83" s="111"/>
      <c r="E83" s="111"/>
      <c r="F83" s="111"/>
      <c r="G83" s="111"/>
      <c r="H83" s="65">
        <f t="shared" ref="H83:I83" si="3">SUM(H57:H82)</f>
        <v>0</v>
      </c>
      <c r="I83" s="67">
        <f t="shared" si="3"/>
        <v>0</v>
      </c>
      <c r="J83" s="69">
        <f>I83*Ingresos!$G$3</f>
        <v>0</v>
      </c>
    </row>
    <row r="84" spans="2:10" ht="15.75" customHeight="1" x14ac:dyDescent="0.25">
      <c r="B84" s="113" t="s">
        <v>18</v>
      </c>
      <c r="D84" s="56">
        <v>1</v>
      </c>
      <c r="H84" s="57"/>
      <c r="I84" s="58"/>
    </row>
    <row r="85" spans="2:10" ht="15.75" customHeight="1" x14ac:dyDescent="0.25">
      <c r="B85" s="114"/>
      <c r="D85" s="56">
        <v>2</v>
      </c>
      <c r="H85" s="57"/>
      <c r="I85" s="58"/>
    </row>
    <row r="86" spans="2:10" ht="15.75" customHeight="1" x14ac:dyDescent="0.25">
      <c r="B86" s="114"/>
      <c r="D86" s="56">
        <v>3</v>
      </c>
      <c r="H86" s="57"/>
      <c r="I86" s="58"/>
    </row>
    <row r="87" spans="2:10" ht="15.75" customHeight="1" x14ac:dyDescent="0.25">
      <c r="B87" s="114"/>
      <c r="D87" s="56">
        <v>4</v>
      </c>
      <c r="H87" s="57"/>
      <c r="I87" s="58"/>
    </row>
    <row r="88" spans="2:10" ht="15.75" customHeight="1" x14ac:dyDescent="0.25">
      <c r="B88" s="114"/>
      <c r="D88" s="56">
        <v>5</v>
      </c>
      <c r="H88" s="57"/>
      <c r="I88" s="58"/>
    </row>
    <row r="89" spans="2:10" ht="15.75" customHeight="1" x14ac:dyDescent="0.25">
      <c r="B89" s="114"/>
      <c r="D89" s="56">
        <v>6</v>
      </c>
      <c r="H89" s="57"/>
      <c r="I89" s="58"/>
    </row>
    <row r="90" spans="2:10" ht="15.75" customHeight="1" x14ac:dyDescent="0.25">
      <c r="B90" s="114"/>
      <c r="D90" s="56">
        <v>7</v>
      </c>
      <c r="H90" s="57"/>
      <c r="I90" s="58"/>
    </row>
    <row r="91" spans="2:10" ht="15.75" customHeight="1" x14ac:dyDescent="0.25">
      <c r="B91" s="114"/>
      <c r="D91" s="56">
        <v>8</v>
      </c>
      <c r="H91" s="57"/>
      <c r="I91" s="58"/>
    </row>
    <row r="92" spans="2:10" ht="15.75" customHeight="1" x14ac:dyDescent="0.25">
      <c r="B92" s="114"/>
      <c r="D92" s="56">
        <v>9</v>
      </c>
      <c r="H92" s="57"/>
      <c r="I92" s="58"/>
    </row>
    <row r="93" spans="2:10" ht="15.75" customHeight="1" x14ac:dyDescent="0.25">
      <c r="B93" s="114"/>
      <c r="D93" s="56">
        <v>10</v>
      </c>
      <c r="H93" s="57"/>
      <c r="I93" s="58"/>
    </row>
    <row r="94" spans="2:10" ht="15.75" customHeight="1" x14ac:dyDescent="0.25">
      <c r="B94" s="114"/>
      <c r="D94" s="56">
        <v>11</v>
      </c>
      <c r="H94" s="57"/>
      <c r="I94" s="58"/>
    </row>
    <row r="95" spans="2:10" ht="15.75" customHeight="1" x14ac:dyDescent="0.25">
      <c r="B95" s="114"/>
      <c r="D95" s="56">
        <v>12</v>
      </c>
      <c r="H95" s="57"/>
      <c r="I95" s="58"/>
    </row>
    <row r="96" spans="2:10" ht="15.75" customHeight="1" x14ac:dyDescent="0.25">
      <c r="B96" s="114"/>
      <c r="D96" s="56">
        <v>13</v>
      </c>
      <c r="H96" s="57"/>
      <c r="I96" s="58"/>
    </row>
    <row r="97" spans="2:10" ht="15.75" customHeight="1" x14ac:dyDescent="0.25">
      <c r="B97" s="114"/>
      <c r="D97" s="56">
        <v>14</v>
      </c>
      <c r="H97" s="57"/>
      <c r="I97" s="58"/>
    </row>
    <row r="98" spans="2:10" ht="15.75" customHeight="1" x14ac:dyDescent="0.25">
      <c r="B98" s="114"/>
      <c r="D98" s="56">
        <v>15</v>
      </c>
      <c r="H98" s="57"/>
      <c r="I98" s="58"/>
    </row>
    <row r="99" spans="2:10" ht="15.75" customHeight="1" x14ac:dyDescent="0.25">
      <c r="B99" s="114"/>
      <c r="D99" s="56">
        <v>16</v>
      </c>
      <c r="H99" s="57"/>
      <c r="I99" s="58"/>
    </row>
    <row r="100" spans="2:10" ht="15.75" customHeight="1" x14ac:dyDescent="0.25">
      <c r="B100" s="114"/>
      <c r="D100" s="56">
        <v>17</v>
      </c>
      <c r="H100" s="57"/>
      <c r="I100" s="58"/>
    </row>
    <row r="101" spans="2:10" ht="15.75" customHeight="1" x14ac:dyDescent="0.25">
      <c r="B101" s="114"/>
      <c r="D101" s="56">
        <v>18</v>
      </c>
      <c r="H101" s="57"/>
      <c r="I101" s="58"/>
    </row>
    <row r="102" spans="2:10" ht="15.75" customHeight="1" x14ac:dyDescent="0.25">
      <c r="B102" s="114"/>
      <c r="D102" s="56">
        <v>19</v>
      </c>
      <c r="H102" s="57"/>
      <c r="I102" s="58"/>
    </row>
    <row r="103" spans="2:10" ht="15.75" customHeight="1" x14ac:dyDescent="0.25">
      <c r="B103" s="114"/>
      <c r="D103" s="56">
        <v>20</v>
      </c>
      <c r="H103" s="57"/>
      <c r="I103" s="58"/>
    </row>
    <row r="104" spans="2:10" ht="15.75" customHeight="1" x14ac:dyDescent="0.25">
      <c r="B104" s="114"/>
      <c r="D104" s="56">
        <v>21</v>
      </c>
      <c r="H104" s="57"/>
      <c r="I104" s="58"/>
    </row>
    <row r="105" spans="2:10" ht="15.75" customHeight="1" x14ac:dyDescent="0.25">
      <c r="B105" s="114"/>
      <c r="D105" s="56">
        <v>22</v>
      </c>
      <c r="H105" s="57"/>
      <c r="I105" s="58"/>
    </row>
    <row r="106" spans="2:10" ht="15.75" customHeight="1" x14ac:dyDescent="0.25">
      <c r="B106" s="114"/>
      <c r="D106" s="56">
        <v>23</v>
      </c>
      <c r="H106" s="57"/>
      <c r="I106" s="58"/>
    </row>
    <row r="107" spans="2:10" ht="15.75" customHeight="1" x14ac:dyDescent="0.25">
      <c r="B107" s="114"/>
      <c r="D107" s="56">
        <v>24</v>
      </c>
      <c r="H107" s="57"/>
      <c r="I107" s="58"/>
    </row>
    <row r="108" spans="2:10" ht="15.75" customHeight="1" x14ac:dyDescent="0.25">
      <c r="B108" s="114"/>
      <c r="D108" s="56">
        <v>25</v>
      </c>
      <c r="H108" s="57"/>
      <c r="I108" s="58"/>
    </row>
    <row r="109" spans="2:10" ht="15.75" customHeight="1" x14ac:dyDescent="0.25">
      <c r="B109" s="115"/>
      <c r="C109" s="110" t="s">
        <v>93</v>
      </c>
      <c r="D109" s="111"/>
      <c r="E109" s="111"/>
      <c r="F109" s="111"/>
      <c r="G109" s="111"/>
      <c r="H109" s="62">
        <f t="shared" ref="H109:I109" si="4">SUM(H84:H108)</f>
        <v>0</v>
      </c>
      <c r="I109" s="63">
        <f t="shared" si="4"/>
        <v>0</v>
      </c>
      <c r="J109" s="69">
        <f>I109*Ingresos!$G$3</f>
        <v>0</v>
      </c>
    </row>
    <row r="110" spans="2:10" ht="15" customHeight="1" x14ac:dyDescent="0.25">
      <c r="B110" s="113" t="s">
        <v>19</v>
      </c>
      <c r="D110" s="56">
        <v>1</v>
      </c>
      <c r="H110" s="57"/>
      <c r="I110" s="58"/>
    </row>
    <row r="111" spans="2:10" ht="15" customHeight="1" x14ac:dyDescent="0.25">
      <c r="B111" s="114"/>
      <c r="D111" s="56">
        <v>2</v>
      </c>
      <c r="H111" s="57"/>
      <c r="I111" s="58"/>
    </row>
    <row r="112" spans="2:10" ht="15" customHeight="1" x14ac:dyDescent="0.25">
      <c r="B112" s="114"/>
      <c r="D112" s="56">
        <v>3</v>
      </c>
      <c r="H112" s="57"/>
      <c r="I112" s="58"/>
    </row>
    <row r="113" spans="2:9" ht="15" customHeight="1" x14ac:dyDescent="0.25">
      <c r="B113" s="114"/>
      <c r="D113" s="56">
        <v>4</v>
      </c>
      <c r="H113" s="57"/>
      <c r="I113" s="58"/>
    </row>
    <row r="114" spans="2:9" ht="15" customHeight="1" x14ac:dyDescent="0.25">
      <c r="B114" s="114"/>
      <c r="D114" s="56">
        <v>5</v>
      </c>
      <c r="H114" s="57"/>
      <c r="I114" s="58"/>
    </row>
    <row r="115" spans="2:9" ht="15" customHeight="1" x14ac:dyDescent="0.25">
      <c r="B115" s="114"/>
      <c r="D115" s="56">
        <v>6</v>
      </c>
      <c r="H115" s="57"/>
      <c r="I115" s="58"/>
    </row>
    <row r="116" spans="2:9" ht="15" customHeight="1" x14ac:dyDescent="0.25">
      <c r="B116" s="114"/>
      <c r="D116" s="56">
        <v>7</v>
      </c>
      <c r="H116" s="57"/>
      <c r="I116" s="58"/>
    </row>
    <row r="117" spans="2:9" ht="15" customHeight="1" x14ac:dyDescent="0.25">
      <c r="B117" s="114"/>
      <c r="D117" s="56">
        <v>8</v>
      </c>
      <c r="H117" s="57"/>
      <c r="I117" s="58"/>
    </row>
    <row r="118" spans="2:9" ht="15" customHeight="1" x14ac:dyDescent="0.25">
      <c r="B118" s="114"/>
      <c r="D118" s="56">
        <v>9</v>
      </c>
      <c r="H118" s="57"/>
      <c r="I118" s="58"/>
    </row>
    <row r="119" spans="2:9" ht="15" customHeight="1" x14ac:dyDescent="0.25">
      <c r="B119" s="114"/>
      <c r="D119" s="56">
        <v>10</v>
      </c>
      <c r="H119" s="57"/>
      <c r="I119" s="58"/>
    </row>
    <row r="120" spans="2:9" ht="15" customHeight="1" x14ac:dyDescent="0.25">
      <c r="B120" s="114"/>
      <c r="D120" s="56">
        <v>11</v>
      </c>
      <c r="H120" s="57"/>
      <c r="I120" s="58"/>
    </row>
    <row r="121" spans="2:9" ht="15" customHeight="1" x14ac:dyDescent="0.25">
      <c r="B121" s="114"/>
      <c r="D121" s="56">
        <v>12</v>
      </c>
      <c r="H121" s="57"/>
      <c r="I121" s="58"/>
    </row>
    <row r="122" spans="2:9" ht="15" customHeight="1" x14ac:dyDescent="0.25">
      <c r="B122" s="114"/>
      <c r="D122" s="56">
        <v>13</v>
      </c>
      <c r="H122" s="57"/>
      <c r="I122" s="58"/>
    </row>
    <row r="123" spans="2:9" ht="15" customHeight="1" x14ac:dyDescent="0.25">
      <c r="B123" s="114"/>
      <c r="D123" s="56">
        <v>14</v>
      </c>
      <c r="H123" s="57"/>
      <c r="I123" s="58"/>
    </row>
    <row r="124" spans="2:9" ht="15" customHeight="1" x14ac:dyDescent="0.25">
      <c r="B124" s="114"/>
      <c r="D124" s="56">
        <v>15</v>
      </c>
      <c r="H124" s="57"/>
      <c r="I124" s="58"/>
    </row>
    <row r="125" spans="2:9" ht="15" customHeight="1" x14ac:dyDescent="0.25">
      <c r="B125" s="114"/>
      <c r="D125" s="56">
        <v>16</v>
      </c>
      <c r="H125" s="57"/>
      <c r="I125" s="58"/>
    </row>
    <row r="126" spans="2:9" ht="15" customHeight="1" x14ac:dyDescent="0.25">
      <c r="B126" s="114"/>
      <c r="D126" s="56">
        <v>17</v>
      </c>
      <c r="H126" s="57"/>
      <c r="I126" s="58"/>
    </row>
    <row r="127" spans="2:9" ht="15" customHeight="1" x14ac:dyDescent="0.25">
      <c r="B127" s="114"/>
      <c r="D127" s="56">
        <v>18</v>
      </c>
      <c r="H127" s="57"/>
      <c r="I127" s="58"/>
    </row>
    <row r="128" spans="2:9" ht="15" customHeight="1" x14ac:dyDescent="0.25">
      <c r="B128" s="114"/>
      <c r="D128" s="56">
        <v>19</v>
      </c>
      <c r="H128" s="57"/>
      <c r="I128" s="58"/>
    </row>
    <row r="129" spans="2:10" ht="15" customHeight="1" x14ac:dyDescent="0.25">
      <c r="B129" s="114"/>
      <c r="D129" s="56">
        <v>20</v>
      </c>
      <c r="H129" s="57"/>
      <c r="I129" s="58"/>
    </row>
    <row r="130" spans="2:10" ht="15" customHeight="1" x14ac:dyDescent="0.25">
      <c r="B130" s="114"/>
      <c r="D130" s="56">
        <v>21</v>
      </c>
      <c r="H130" s="57"/>
      <c r="I130" s="58"/>
    </row>
    <row r="131" spans="2:10" ht="15" customHeight="1" x14ac:dyDescent="0.25">
      <c r="B131" s="114"/>
      <c r="D131" s="56">
        <v>22</v>
      </c>
      <c r="H131" s="57"/>
      <c r="I131" s="58"/>
    </row>
    <row r="132" spans="2:10" ht="15" customHeight="1" x14ac:dyDescent="0.25">
      <c r="B132" s="114"/>
      <c r="D132" s="56">
        <v>23</v>
      </c>
      <c r="H132" s="57"/>
      <c r="I132" s="58"/>
    </row>
    <row r="133" spans="2:10" ht="15" customHeight="1" x14ac:dyDescent="0.25">
      <c r="B133" s="114"/>
      <c r="D133" s="56">
        <v>24</v>
      </c>
      <c r="H133" s="57"/>
      <c r="I133" s="58"/>
    </row>
    <row r="134" spans="2:10" ht="15" customHeight="1" x14ac:dyDescent="0.25">
      <c r="B134" s="114"/>
      <c r="D134" s="56">
        <v>25</v>
      </c>
      <c r="H134" s="57"/>
      <c r="I134" s="58"/>
    </row>
    <row r="135" spans="2:10" ht="15" customHeight="1" x14ac:dyDescent="0.25">
      <c r="B135" s="114"/>
      <c r="D135" s="56">
        <v>26</v>
      </c>
      <c r="H135" s="57"/>
      <c r="I135" s="58"/>
    </row>
    <row r="136" spans="2:10" ht="15" customHeight="1" x14ac:dyDescent="0.25">
      <c r="B136" s="114"/>
      <c r="D136" s="56">
        <v>27</v>
      </c>
      <c r="H136" s="57"/>
      <c r="I136" s="58"/>
    </row>
    <row r="137" spans="2:10" ht="15" customHeight="1" x14ac:dyDescent="0.25">
      <c r="B137" s="115"/>
      <c r="C137" s="112" t="s">
        <v>94</v>
      </c>
      <c r="D137" s="111"/>
      <c r="E137" s="111"/>
      <c r="F137" s="111"/>
      <c r="G137" s="111"/>
      <c r="H137" s="62">
        <f t="shared" ref="H137:I137" si="5">SUM(H110:H136)</f>
        <v>0</v>
      </c>
      <c r="I137" s="68">
        <f t="shared" si="5"/>
        <v>0</v>
      </c>
      <c r="J137" s="69">
        <f>I137*Ingresos!$G$3</f>
        <v>0</v>
      </c>
    </row>
    <row r="138" spans="2:10" ht="15.75" customHeight="1" x14ac:dyDescent="0.2"/>
    <row r="139" spans="2:10" ht="15.75" customHeight="1" x14ac:dyDescent="0.2"/>
    <row r="140" spans="2:10" ht="15.75" customHeight="1" x14ac:dyDescent="0.2"/>
    <row r="141" spans="2:10" ht="15.75" customHeight="1" x14ac:dyDescent="0.2"/>
    <row r="142" spans="2:10" ht="15.75" customHeight="1" x14ac:dyDescent="0.2"/>
    <row r="143" spans="2:10" ht="15.75" customHeight="1" x14ac:dyDescent="0.2"/>
    <row r="144" spans="2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I137" xr:uid="{00000000-0009-0000-0000-000008000000}"/>
  <mergeCells count="10">
    <mergeCell ref="B4:B30"/>
    <mergeCell ref="B31:B56"/>
    <mergeCell ref="B57:B83"/>
    <mergeCell ref="B84:B109"/>
    <mergeCell ref="B110:B137"/>
    <mergeCell ref="D30:G30"/>
    <mergeCell ref="C56:G56"/>
    <mergeCell ref="C83:G83"/>
    <mergeCell ref="C109:G109"/>
    <mergeCell ref="C137:G137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Ingresos</vt:lpstr>
      <vt:lpstr>Egresos</vt:lpstr>
      <vt:lpstr>Balance presupuesto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Depreciación de activos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Gisella Canales;Dele Peso a sus Pesos</dc:creator>
  <cp:lastModifiedBy>Gisella </cp:lastModifiedBy>
  <dcterms:created xsi:type="dcterms:W3CDTF">2018-12-18T20:57:04Z</dcterms:created>
  <dcterms:modified xsi:type="dcterms:W3CDTF">2022-04-07T15:09:57Z</dcterms:modified>
</cp:coreProperties>
</file>